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Pusat Kajian Anggaran\Data Postur APBN\"/>
    </mc:Choice>
  </mc:AlternateContent>
  <bookViews>
    <workbookView xWindow="-120" yWindow="-120" windowWidth="20730" windowHeight="11160"/>
  </bookViews>
  <sheets>
    <sheet name="SOURCE" sheetId="1" r:id="rId1"/>
    <sheet name="DASHBOAR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" l="1"/>
  <c r="E5" i="2"/>
  <c r="E6" i="2"/>
  <c r="E7" i="2"/>
  <c r="E8" i="2"/>
  <c r="E10" i="2"/>
  <c r="E4" i="2"/>
  <c r="D5" i="2"/>
  <c r="D6" i="2"/>
  <c r="D7" i="2"/>
  <c r="D8" i="2"/>
  <c r="D9" i="2"/>
  <c r="D10" i="2"/>
  <c r="D4" i="2"/>
  <c r="O11" i="1"/>
  <c r="AE10" i="1"/>
  <c r="AE9" i="1"/>
  <c r="E9" i="2" s="1"/>
  <c r="P9" i="1" l="1"/>
  <c r="D2" i="2" l="1"/>
  <c r="AE8" i="1"/>
  <c r="AE7" i="1"/>
  <c r="AE6" i="1"/>
  <c r="AE5" i="1"/>
  <c r="AE4" i="1"/>
  <c r="P8" i="1"/>
  <c r="P7" i="1"/>
  <c r="P6" i="1"/>
  <c r="P5" i="1"/>
  <c r="I4" i="1"/>
  <c r="P4" i="1" s="1"/>
</calcChain>
</file>

<file path=xl/comments1.xml><?xml version="1.0" encoding="utf-8"?>
<comments xmlns="http://schemas.openxmlformats.org/spreadsheetml/2006/main">
  <authors>
    <author>Pusat Kajian Anggaran</author>
  </authors>
  <commentList>
    <comment ref="J3" authorId="0" shapeId="0">
      <text>
        <r>
          <rPr>
            <b/>
            <sz val="9"/>
            <color indexed="81"/>
            <rFont val="Cambria"/>
            <family val="1"/>
          </rPr>
          <t>PILIH CHART</t>
        </r>
      </text>
    </comment>
  </commentList>
</comments>
</file>

<file path=xl/sharedStrings.xml><?xml version="1.0" encoding="utf-8"?>
<sst xmlns="http://schemas.openxmlformats.org/spreadsheetml/2006/main" count="41" uniqueCount="22">
  <si>
    <t>DANA PERIMBANGAN</t>
  </si>
  <si>
    <t>DANA ALOKASI KHUSUS</t>
  </si>
  <si>
    <t>DANA OTONOMI KHUSUS DAN DANA KEISTIMEWAAN</t>
  </si>
  <si>
    <t>ANGGARAN APBN</t>
  </si>
  <si>
    <t>TAHUN</t>
  </si>
  <si>
    <t>DANA BAGI HASIL PAJAK</t>
  </si>
  <si>
    <t>DANA BAGI HASIL SUMBER DAYA ALAM</t>
  </si>
  <si>
    <t>DANA ALOKASI UMUM</t>
  </si>
  <si>
    <t>DAK FISIK</t>
  </si>
  <si>
    <t>DAK NON FISIK</t>
  </si>
  <si>
    <t>DANA INSENTIF DAERAH</t>
  </si>
  <si>
    <t>DANA OTSUS PROV. PAPUA DAN PAPUA BARAT</t>
  </si>
  <si>
    <t>DANA OTSUS PROV. ACEH</t>
  </si>
  <si>
    <t>DANA TAMBAHAN INFRASTRUKTUR</t>
  </si>
  <si>
    <t>DANA KEISTIMEWAAN YOGYAKARTA</t>
  </si>
  <si>
    <t>DANA DESA</t>
  </si>
  <si>
    <t>TOTAL</t>
  </si>
  <si>
    <t>REALISASI APBN</t>
  </si>
  <si>
    <t>ANGGARAN</t>
  </si>
  <si>
    <t>REALISASI</t>
  </si>
  <si>
    <t>PILIHAN CHART</t>
  </si>
  <si>
    <t>TRANSFER KE DAERAH DAN DANA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</si>
</sst>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9"/>
      <color indexed="8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0" fillId="2" borderId="0" xfId="0" applyFill="1" applyAlignment="1">
      <alignment vertical="center" wrapText="1"/>
    </xf>
    <xf numFmtId="0" fontId="2" fillId="2" borderId="4" xfId="1" applyNumberFormat="1" applyFont="1" applyFill="1" applyBorder="1"/>
    <xf numFmtId="164" fontId="2" fillId="2" borderId="4" xfId="1" applyNumberFormat="1" applyFont="1" applyFill="1" applyBorder="1"/>
    <xf numFmtId="164" fontId="0" fillId="2" borderId="0" xfId="1" applyNumberFormat="1" applyFont="1" applyFill="1"/>
    <xf numFmtId="0" fontId="2" fillId="2" borderId="0" xfId="1" applyNumberFormat="1" applyFont="1" applyFill="1"/>
    <xf numFmtId="164" fontId="2" fillId="2" borderId="0" xfId="1" applyNumberFormat="1" applyFont="1" applyFill="1"/>
    <xf numFmtId="164" fontId="2" fillId="3" borderId="4" xfId="1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0" fontId="3" fillId="3" borderId="4" xfId="1" applyNumberFormat="1" applyFont="1" applyFill="1" applyBorder="1"/>
    <xf numFmtId="0" fontId="2" fillId="2" borderId="5" xfId="1" applyNumberFormat="1" applyFont="1" applyFill="1" applyBorder="1"/>
    <xf numFmtId="0" fontId="2" fillId="2" borderId="6" xfId="1" applyNumberFormat="1" applyFont="1" applyFill="1" applyBorder="1"/>
    <xf numFmtId="0" fontId="2" fillId="3" borderId="4" xfId="1" applyNumberFormat="1" applyFont="1" applyFill="1" applyBorder="1" applyAlignment="1">
      <alignment horizontal="left" vertical="center" wrapText="1"/>
    </xf>
    <xf numFmtId="0" fontId="2" fillId="3" borderId="4" xfId="1" applyNumberFormat="1" applyFont="1" applyFill="1" applyBorder="1" applyAlignment="1">
      <alignment vertical="center" wrapText="1"/>
    </xf>
    <xf numFmtId="0" fontId="3" fillId="3" borderId="2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/>
    <xf numFmtId="0" fontId="3" fillId="3" borderId="9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BFFFF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94326241134E-2"/>
          <c:y val="5.3140096618357488E-2"/>
          <c:w val="0.93036750483558994"/>
          <c:h val="0.682379217495697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DASHBOARD!$D$2:$D$3</c:f>
              <c:strCache>
                <c:ptCount val="2"/>
                <c:pt idx="0">
                  <c:v> TOTAL </c:v>
                </c:pt>
                <c:pt idx="1">
                  <c:v>ANGGARAN</c:v>
                </c:pt>
              </c:strCache>
            </c:strRef>
          </c:tx>
          <c:spPr>
            <a:solidFill>
              <a:srgbClr val="33CCCC">
                <a:alpha val="84706"/>
              </a:srgb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cat>
            <c:numRef>
              <c:f>DASHBOARD!$C$4:$C$10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DASHBOARD!$D$4:$D$10</c:f>
              <c:numCache>
                <c:formatCode>_(* #,##0.0_);_(* \(#,##0.0\);_(* "-"??_);_(@_)</c:formatCode>
                <c:ptCount val="7"/>
                <c:pt idx="0">
                  <c:v>592552.30000000016</c:v>
                </c:pt>
                <c:pt idx="1">
                  <c:v>647041.4</c:v>
                </c:pt>
                <c:pt idx="2">
                  <c:v>770173.29999999981</c:v>
                </c:pt>
                <c:pt idx="3">
                  <c:v>764925.09999999986</c:v>
                </c:pt>
                <c:pt idx="4">
                  <c:v>766162.70000000019</c:v>
                </c:pt>
                <c:pt idx="5">
                  <c:v>826772.6</c:v>
                </c:pt>
                <c:pt idx="6">
                  <c:v>856945.39999999991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DFD8-41B6-AF7F-876A161760B9}"/>
            </c:ext>
          </c:extLst>
        </c:ser>
        <c:ser>
          <c:idx val="1"/>
          <c:order val="1"/>
          <c:tx>
            <c:strRef>
              <c:f>DASHBOARD!$E$2:$E$3</c:f>
              <c:strCache>
                <c:ptCount val="2"/>
                <c:pt idx="0">
                  <c:v> TOTAL </c:v>
                </c:pt>
                <c:pt idx="1">
                  <c:v>REALISASI</c:v>
                </c:pt>
              </c:strCache>
            </c:strRef>
          </c:tx>
          <c:spPr>
            <a:solidFill>
              <a:schemeClr val="tx1">
                <a:lumMod val="50000"/>
                <a:lumOff val="50000"/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cat>
            <c:numRef>
              <c:f>DASHBOARD!$C$4:$C$10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DASHBOARD!$E$4:$E$10</c:f>
              <c:numCache>
                <c:formatCode>_(* #,##0.0_);_(* \(#,##0.0\);_(* "-"??_);_(@_)</c:formatCode>
                <c:ptCount val="7"/>
                <c:pt idx="0">
                  <c:v>573703</c:v>
                </c:pt>
                <c:pt idx="1">
                  <c:v>623139.69999999995</c:v>
                </c:pt>
                <c:pt idx="2">
                  <c:v>710256.79999999993</c:v>
                </c:pt>
                <c:pt idx="3">
                  <c:v>741992.29999999993</c:v>
                </c:pt>
                <c:pt idx="4">
                  <c:v>757793.10000000021</c:v>
                </c:pt>
                <c:pt idx="5">
                  <c:v>812973</c:v>
                </c:pt>
                <c:pt idx="6">
                  <c:v>0</c:v>
                </c:pt>
              </c:numCache>
            </c:numRef>
          </c:val>
          <c:shape val="pyramid"/>
          <c:extLst xmlns:c16r2="http://schemas.microsoft.com/office/drawing/2015/06/chart">
            <c:ext xmlns:c16="http://schemas.microsoft.com/office/drawing/2014/chart" uri="{C3380CC4-5D6E-409C-BE32-E72D297353CC}">
              <c16:uniqueId val="{00000001-DFD8-41B6-AF7F-876A1617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6685392"/>
        <c:axId val="186681080"/>
        <c:axId val="0"/>
      </c:bar3DChart>
      <c:catAx>
        <c:axId val="18668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800">
                    <a:latin typeface="Cambria" panose="02040503050406030204" pitchFamily="18" charset="0"/>
                    <a:ea typeface="Cambria" panose="02040503050406030204" pitchFamily="18" charset="0"/>
                  </a:rPr>
                  <a:t>DALAM MILIAR RUPIAH</a:t>
                </a:r>
              </a:p>
            </c:rich>
          </c:tx>
          <c:layout>
            <c:manualLayout>
              <c:xMode val="edge"/>
              <c:yMode val="edge"/>
              <c:x val="0.75869060854820614"/>
              <c:y val="2.95766290083304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86681080"/>
        <c:crosses val="autoZero"/>
        <c:auto val="1"/>
        <c:lblAlgn val="ctr"/>
        <c:lblOffset val="100"/>
        <c:noMultiLvlLbl val="0"/>
      </c:catAx>
      <c:valAx>
        <c:axId val="186681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crossAx val="1866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4</xdr:row>
      <xdr:rowOff>190499</xdr:rowOff>
    </xdr:from>
    <xdr:to>
      <xdr:col>11</xdr:col>
      <xdr:colOff>266700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3A2108E-EA0E-4DDE-96BD-C0F373124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0"/>
  <sheetViews>
    <sheetView tabSelected="1" topLeftCell="X1" zoomScale="80" zoomScaleNormal="80" workbookViewId="0">
      <selection activeCell="AC28" sqref="AC28"/>
    </sheetView>
  </sheetViews>
  <sheetFormatPr defaultColWidth="9.140625" defaultRowHeight="15" x14ac:dyDescent="0.25"/>
  <cols>
    <col min="1" max="1" width="9.140625" style="1"/>
    <col min="2" max="2" width="12.85546875" style="1" customWidth="1"/>
    <col min="3" max="3" width="9.28515625" style="12" bestFit="1" customWidth="1"/>
    <col min="4" max="4" width="14" style="8" customWidth="1"/>
    <col min="5" max="5" width="14.85546875" style="8" customWidth="1"/>
    <col min="6" max="6" width="15.28515625" style="8" customWidth="1"/>
    <col min="7" max="7" width="11.28515625" style="8" customWidth="1"/>
    <col min="8" max="8" width="16.140625" style="8" customWidth="1"/>
    <col min="9" max="9" width="12.7109375" style="8" customWidth="1"/>
    <col min="10" max="10" width="17.5703125" style="8" customWidth="1"/>
    <col min="11" max="11" width="13.5703125" style="8" customWidth="1"/>
    <col min="12" max="12" width="17.42578125" style="8" customWidth="1"/>
    <col min="13" max="13" width="16" style="8" customWidth="1"/>
    <col min="14" max="14" width="11.7109375" style="8" bestFit="1" customWidth="1"/>
    <col min="15" max="15" width="11.140625" style="8" bestFit="1" customWidth="1"/>
    <col min="16" max="16" width="10.85546875" style="1" bestFit="1" customWidth="1"/>
    <col min="17" max="17" width="12.42578125" style="1" customWidth="1"/>
    <col min="18" max="18" width="13.140625" style="12" customWidth="1"/>
    <col min="19" max="19" width="15.85546875" style="8" customWidth="1"/>
    <col min="20" max="20" width="14.85546875" style="8" customWidth="1"/>
    <col min="21" max="21" width="12" style="8" bestFit="1" customWidth="1"/>
    <col min="22" max="22" width="15" style="8" customWidth="1"/>
    <col min="23" max="23" width="12" style="8" bestFit="1" customWidth="1"/>
    <col min="24" max="24" width="13.140625" style="8" customWidth="1"/>
    <col min="25" max="25" width="18" style="8" customWidth="1"/>
    <col min="26" max="26" width="15.42578125" style="8" customWidth="1"/>
    <col min="27" max="27" width="17.85546875" style="8" customWidth="1"/>
    <col min="28" max="28" width="16.5703125" style="8" customWidth="1"/>
    <col min="29" max="29" width="15.85546875" style="8" customWidth="1"/>
    <col min="30" max="30" width="12" style="8" bestFit="1" customWidth="1"/>
    <col min="31" max="31" width="10.85546875" style="1" bestFit="1" customWidth="1"/>
    <col min="32" max="16384" width="9.140625" style="1"/>
  </cols>
  <sheetData>
    <row r="2" spans="2:31" x14ac:dyDescent="0.25">
      <c r="C2" s="2"/>
      <c r="D2" s="20" t="s">
        <v>0</v>
      </c>
      <c r="E2" s="21"/>
      <c r="F2" s="15"/>
      <c r="G2" s="15" t="s">
        <v>1</v>
      </c>
      <c r="H2" s="15"/>
      <c r="I2" s="15"/>
      <c r="J2" s="22" t="s">
        <v>2</v>
      </c>
      <c r="K2" s="22"/>
      <c r="L2" s="22"/>
      <c r="M2" s="22"/>
      <c r="N2" s="16"/>
      <c r="O2" s="17"/>
      <c r="R2" s="2"/>
      <c r="S2" s="31"/>
      <c r="T2" s="20" t="s">
        <v>0</v>
      </c>
      <c r="U2" s="32"/>
      <c r="V2" s="32"/>
      <c r="W2" s="20" t="s">
        <v>1</v>
      </c>
      <c r="X2" s="21"/>
      <c r="Y2" s="20" t="s">
        <v>2</v>
      </c>
      <c r="Z2" s="32"/>
      <c r="AA2" s="32"/>
      <c r="AB2" s="32"/>
      <c r="AC2" s="21"/>
      <c r="AD2" s="17"/>
    </row>
    <row r="3" spans="2:31" s="3" customFormat="1" ht="63.75" x14ac:dyDescent="0.25">
      <c r="B3" s="10" t="s">
        <v>3</v>
      </c>
      <c r="C3" s="11" t="s">
        <v>4</v>
      </c>
      <c r="D3" s="18" t="s">
        <v>5</v>
      </c>
      <c r="E3" s="18" t="s">
        <v>6</v>
      </c>
      <c r="F3" s="18" t="s">
        <v>6</v>
      </c>
      <c r="G3" s="19" t="s">
        <v>7</v>
      </c>
      <c r="H3" s="19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9" t="s">
        <v>16</v>
      </c>
      <c r="R3" s="10" t="s">
        <v>17</v>
      </c>
      <c r="S3" s="11" t="s">
        <v>4</v>
      </c>
      <c r="T3" s="18" t="s">
        <v>5</v>
      </c>
      <c r="U3" s="18" t="s">
        <v>6</v>
      </c>
      <c r="V3" s="19" t="s">
        <v>7</v>
      </c>
      <c r="W3" s="19" t="s">
        <v>8</v>
      </c>
      <c r="X3" s="18" t="s">
        <v>9</v>
      </c>
      <c r="Y3" s="18" t="s">
        <v>10</v>
      </c>
      <c r="Z3" s="18" t="s">
        <v>11</v>
      </c>
      <c r="AA3" s="18" t="s">
        <v>12</v>
      </c>
      <c r="AB3" s="18" t="s">
        <v>13</v>
      </c>
      <c r="AC3" s="18" t="s">
        <v>14</v>
      </c>
      <c r="AD3" s="18" t="s">
        <v>15</v>
      </c>
      <c r="AE3" s="19" t="s">
        <v>16</v>
      </c>
    </row>
    <row r="4" spans="2:31" x14ac:dyDescent="0.25">
      <c r="C4" s="4">
        <v>2014</v>
      </c>
      <c r="D4" s="5">
        <v>51787.199999999997</v>
      </c>
      <c r="E4" s="5">
        <v>61924.5</v>
      </c>
      <c r="F4" s="5">
        <v>0</v>
      </c>
      <c r="G4" s="5">
        <v>341219.3</v>
      </c>
      <c r="H4" s="5">
        <v>33000</v>
      </c>
      <c r="I4" s="5">
        <f>87948.6-1387.8</f>
        <v>86560.8</v>
      </c>
      <c r="J4" s="5">
        <v>1387.8</v>
      </c>
      <c r="K4" s="5">
        <v>6824.4</v>
      </c>
      <c r="L4" s="5">
        <v>6824.4</v>
      </c>
      <c r="M4" s="5">
        <v>2500</v>
      </c>
      <c r="N4" s="5">
        <v>523.9</v>
      </c>
      <c r="O4" s="5">
        <v>0</v>
      </c>
      <c r="P4" s="5">
        <f t="shared" ref="P4:P10" si="0">SUM(D4:O4)</f>
        <v>592552.30000000016</v>
      </c>
      <c r="R4" s="1"/>
      <c r="S4" s="4">
        <v>2014</v>
      </c>
      <c r="T4" s="5">
        <v>41937.599999999999</v>
      </c>
      <c r="U4" s="5">
        <v>62001.3</v>
      </c>
      <c r="V4" s="5">
        <v>341219.3</v>
      </c>
      <c r="W4" s="5">
        <v>31894.5</v>
      </c>
      <c r="X4" s="5">
        <v>78694.600000000006</v>
      </c>
      <c r="Y4" s="5">
        <v>1387.8</v>
      </c>
      <c r="Z4" s="5">
        <v>6824.4</v>
      </c>
      <c r="AA4" s="5">
        <v>6824.4</v>
      </c>
      <c r="AB4" s="5">
        <v>2500</v>
      </c>
      <c r="AC4" s="5">
        <v>419.1</v>
      </c>
      <c r="AD4" s="5">
        <v>0</v>
      </c>
      <c r="AE4" s="5">
        <f t="shared" ref="AE4:AE10" si="1">SUM(T4:AD4)</f>
        <v>573703</v>
      </c>
    </row>
    <row r="5" spans="2:31" x14ac:dyDescent="0.25">
      <c r="C5" s="4">
        <v>2015</v>
      </c>
      <c r="D5" s="5">
        <v>50568.7</v>
      </c>
      <c r="E5" s="5">
        <v>77123.8</v>
      </c>
      <c r="F5" s="5">
        <v>0</v>
      </c>
      <c r="G5" s="5">
        <v>352887.8</v>
      </c>
      <c r="H5" s="5">
        <v>35820.699999999997</v>
      </c>
      <c r="I5" s="5">
        <v>102746.6</v>
      </c>
      <c r="J5" s="5">
        <v>1664.5</v>
      </c>
      <c r="K5" s="5">
        <v>7057.8</v>
      </c>
      <c r="L5" s="5">
        <v>7057.8</v>
      </c>
      <c r="M5" s="5">
        <v>2500</v>
      </c>
      <c r="N5" s="5">
        <v>547.5</v>
      </c>
      <c r="O5" s="5">
        <v>9066.2000000000007</v>
      </c>
      <c r="P5" s="5">
        <f t="shared" si="0"/>
        <v>647041.4</v>
      </c>
      <c r="R5" s="1"/>
      <c r="S5" s="4">
        <v>2015</v>
      </c>
      <c r="T5" s="5">
        <v>35771.4</v>
      </c>
      <c r="U5" s="5">
        <v>42282</v>
      </c>
      <c r="V5" s="5">
        <v>352887.8</v>
      </c>
      <c r="W5" s="5">
        <v>54877.2</v>
      </c>
      <c r="X5" s="5">
        <v>97227.5</v>
      </c>
      <c r="Y5" s="5">
        <v>1664.5</v>
      </c>
      <c r="Z5" s="5">
        <v>7057.8</v>
      </c>
      <c r="AA5" s="5">
        <v>7057.8</v>
      </c>
      <c r="AB5" s="5">
        <v>3000</v>
      </c>
      <c r="AC5" s="5">
        <v>547.5</v>
      </c>
      <c r="AD5" s="5">
        <v>20766.2</v>
      </c>
      <c r="AE5" s="5">
        <f t="shared" si="1"/>
        <v>623139.69999999995</v>
      </c>
    </row>
    <row r="6" spans="2:31" x14ac:dyDescent="0.25">
      <c r="C6" s="4">
        <v>2016</v>
      </c>
      <c r="D6" s="5">
        <v>51523.1</v>
      </c>
      <c r="E6" s="5">
        <v>54614.1</v>
      </c>
      <c r="F6" s="5">
        <v>0</v>
      </c>
      <c r="G6" s="5">
        <v>385360.8</v>
      </c>
      <c r="H6" s="5">
        <v>85453.6</v>
      </c>
      <c r="I6" s="5">
        <v>123477.7</v>
      </c>
      <c r="J6" s="5">
        <v>5000</v>
      </c>
      <c r="K6" s="5">
        <v>7707.2</v>
      </c>
      <c r="L6" s="5">
        <v>7707.2</v>
      </c>
      <c r="M6" s="5">
        <v>1800</v>
      </c>
      <c r="N6" s="5">
        <v>547.5</v>
      </c>
      <c r="O6" s="5">
        <v>46982.1</v>
      </c>
      <c r="P6" s="5">
        <f t="shared" si="0"/>
        <v>770173.29999999981</v>
      </c>
      <c r="R6" s="1"/>
      <c r="S6" s="4">
        <v>2016</v>
      </c>
      <c r="T6" s="5">
        <v>50636.2</v>
      </c>
      <c r="U6" s="5">
        <v>39898.699999999997</v>
      </c>
      <c r="V6" s="5">
        <v>385360.8</v>
      </c>
      <c r="W6" s="5">
        <v>75207.5</v>
      </c>
      <c r="X6" s="5">
        <v>88662.399999999994</v>
      </c>
      <c r="Y6" s="5">
        <v>5000</v>
      </c>
      <c r="Z6" s="5">
        <v>7707.2</v>
      </c>
      <c r="AA6" s="5">
        <v>7707.2</v>
      </c>
      <c r="AB6" s="5">
        <v>2850</v>
      </c>
      <c r="AC6" s="5">
        <v>547.5</v>
      </c>
      <c r="AD6" s="5">
        <v>46679.3</v>
      </c>
      <c r="AE6" s="5">
        <f t="shared" si="1"/>
        <v>710256.79999999993</v>
      </c>
    </row>
    <row r="7" spans="2:31" x14ac:dyDescent="0.25">
      <c r="C7" s="4">
        <v>2017</v>
      </c>
      <c r="D7" s="5">
        <v>58576.5</v>
      </c>
      <c r="E7" s="5">
        <v>34216.9</v>
      </c>
      <c r="F7" s="5">
        <v>0</v>
      </c>
      <c r="G7" s="5">
        <v>410839.3</v>
      </c>
      <c r="H7" s="5">
        <v>58342.2</v>
      </c>
      <c r="I7" s="5">
        <v>115105</v>
      </c>
      <c r="J7" s="5">
        <v>7500</v>
      </c>
      <c r="K7" s="5">
        <v>8022.6</v>
      </c>
      <c r="L7" s="5">
        <v>8022.6</v>
      </c>
      <c r="M7" s="5">
        <v>3500</v>
      </c>
      <c r="N7" s="5">
        <v>800</v>
      </c>
      <c r="O7" s="5">
        <v>60000</v>
      </c>
      <c r="P7" s="5">
        <f t="shared" si="0"/>
        <v>764925.09999999986</v>
      </c>
      <c r="R7" s="1"/>
      <c r="S7" s="4">
        <v>2017</v>
      </c>
      <c r="T7" s="5">
        <v>56590.5</v>
      </c>
      <c r="U7" s="5">
        <v>31641.7</v>
      </c>
      <c r="V7" s="5">
        <v>398582.3</v>
      </c>
      <c r="W7" s="5">
        <v>62104.2</v>
      </c>
      <c r="X7" s="5">
        <v>105563.8</v>
      </c>
      <c r="Y7" s="5">
        <v>7500</v>
      </c>
      <c r="Z7" s="5">
        <v>7971.6</v>
      </c>
      <c r="AA7" s="5">
        <v>7971.6</v>
      </c>
      <c r="AB7" s="5">
        <v>3500</v>
      </c>
      <c r="AC7" s="5">
        <v>800</v>
      </c>
      <c r="AD7" s="5">
        <v>59766.6</v>
      </c>
      <c r="AE7" s="5">
        <f t="shared" si="1"/>
        <v>741992.29999999993</v>
      </c>
    </row>
    <row r="8" spans="2:31" x14ac:dyDescent="0.25">
      <c r="C8" s="4">
        <v>2018</v>
      </c>
      <c r="D8" s="5">
        <v>56684</v>
      </c>
      <c r="E8" s="5">
        <v>32541.4</v>
      </c>
      <c r="F8" s="5">
        <v>0</v>
      </c>
      <c r="G8" s="5">
        <v>401489.6</v>
      </c>
      <c r="H8" s="5">
        <v>62436.3</v>
      </c>
      <c r="I8" s="5">
        <v>123451.8</v>
      </c>
      <c r="J8" s="5">
        <v>8500</v>
      </c>
      <c r="K8" s="5">
        <v>8029.8</v>
      </c>
      <c r="L8" s="5">
        <v>8029.8</v>
      </c>
      <c r="M8" s="5">
        <v>4000</v>
      </c>
      <c r="N8" s="5">
        <v>1000</v>
      </c>
      <c r="O8" s="5">
        <v>60000</v>
      </c>
      <c r="P8" s="5">
        <f t="shared" si="0"/>
        <v>766162.70000000019</v>
      </c>
      <c r="R8" s="1"/>
      <c r="S8" s="4">
        <v>2018</v>
      </c>
      <c r="T8" s="5">
        <v>48617.4</v>
      </c>
      <c r="U8" s="5">
        <v>45086.7</v>
      </c>
      <c r="V8" s="5">
        <v>401489.6</v>
      </c>
      <c r="W8" s="5">
        <v>58149.3</v>
      </c>
      <c r="X8" s="5">
        <v>115300.3</v>
      </c>
      <c r="Y8" s="5">
        <v>8230.7999999999993</v>
      </c>
      <c r="Z8" s="5">
        <v>8029.8</v>
      </c>
      <c r="AA8" s="5">
        <v>8029.8</v>
      </c>
      <c r="AB8" s="5">
        <v>4000</v>
      </c>
      <c r="AC8" s="5">
        <v>1000</v>
      </c>
      <c r="AD8" s="5">
        <v>59859.4</v>
      </c>
      <c r="AE8" s="5">
        <f t="shared" si="1"/>
        <v>757793.10000000021</v>
      </c>
    </row>
    <row r="9" spans="2:31" x14ac:dyDescent="0.25">
      <c r="C9" s="4">
        <v>2019</v>
      </c>
      <c r="D9" s="5">
        <v>52438.6</v>
      </c>
      <c r="E9" s="5">
        <v>53911.6</v>
      </c>
      <c r="F9" s="5">
        <v>0</v>
      </c>
      <c r="G9" s="5">
        <v>417873.6</v>
      </c>
      <c r="H9" s="5">
        <v>69326.7</v>
      </c>
      <c r="I9" s="5">
        <v>131042.1</v>
      </c>
      <c r="J9" s="5">
        <v>10000</v>
      </c>
      <c r="K9" s="5">
        <v>8357.5</v>
      </c>
      <c r="L9" s="5">
        <v>8357.5</v>
      </c>
      <c r="M9" s="5">
        <v>4265</v>
      </c>
      <c r="N9" s="5">
        <v>1200</v>
      </c>
      <c r="O9" s="5">
        <v>70000</v>
      </c>
      <c r="P9" s="5">
        <f t="shared" si="0"/>
        <v>826772.6</v>
      </c>
      <c r="Q9" s="6"/>
      <c r="R9" s="6"/>
      <c r="S9" s="4">
        <v>2019</v>
      </c>
      <c r="T9" s="5">
        <v>42295</v>
      </c>
      <c r="U9" s="5">
        <v>61684.9</v>
      </c>
      <c r="V9" s="5">
        <v>420910.2</v>
      </c>
      <c r="W9" s="5">
        <v>64165.599999999999</v>
      </c>
      <c r="X9" s="5">
        <v>122229</v>
      </c>
      <c r="Y9" s="5">
        <v>9694.4</v>
      </c>
      <c r="Z9" s="5">
        <v>8357.4</v>
      </c>
      <c r="AA9" s="5">
        <v>8357.4</v>
      </c>
      <c r="AB9" s="5">
        <v>4265</v>
      </c>
      <c r="AC9" s="5">
        <v>1200</v>
      </c>
      <c r="AD9" s="5">
        <v>69814.100000000006</v>
      </c>
      <c r="AE9" s="5">
        <f t="shared" si="1"/>
        <v>812973</v>
      </c>
    </row>
    <row r="10" spans="2:31" x14ac:dyDescent="0.25">
      <c r="C10" s="4">
        <v>2020</v>
      </c>
      <c r="D10" s="5">
        <v>56231</v>
      </c>
      <c r="E10" s="5">
        <v>48844.800000000003</v>
      </c>
      <c r="F10" s="5">
        <v>12504.5</v>
      </c>
      <c r="G10" s="5">
        <v>427090.6</v>
      </c>
      <c r="H10" s="5">
        <v>72249.8</v>
      </c>
      <c r="I10" s="5">
        <v>130276.1</v>
      </c>
      <c r="J10" s="5">
        <v>15000</v>
      </c>
      <c r="K10" s="5">
        <v>8374.2000000000007</v>
      </c>
      <c r="L10" s="5">
        <v>8374.2000000000007</v>
      </c>
      <c r="M10" s="5">
        <v>4680.2</v>
      </c>
      <c r="N10" s="5">
        <v>1320</v>
      </c>
      <c r="O10" s="5">
        <v>72000</v>
      </c>
      <c r="P10" s="5">
        <f t="shared" si="0"/>
        <v>856945.39999999991</v>
      </c>
      <c r="R10" s="1"/>
      <c r="S10" s="4">
        <v>2020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>
        <f t="shared" si="1"/>
        <v>0</v>
      </c>
    </row>
    <row r="11" spans="2:31" s="3" customFormat="1" x14ac:dyDescent="0.25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f t="shared" ref="O11" si="2">SUM(D11:N11)</f>
        <v>0</v>
      </c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7" spans="3:29" x14ac:dyDescent="0.25">
      <c r="C17" s="7"/>
    </row>
    <row r="18" spans="3:29" x14ac:dyDescent="0.25">
      <c r="P18" s="6"/>
      <c r="Q18" s="6"/>
      <c r="R18" s="8"/>
    </row>
    <row r="19" spans="3:29" ht="33.75" customHeight="1" x14ac:dyDescent="0.25">
      <c r="P19" s="6"/>
      <c r="Q19" s="6"/>
    </row>
    <row r="27" spans="3:29" ht="33.75" customHeight="1" x14ac:dyDescent="0.25"/>
    <row r="28" spans="3:29" ht="33.75" customHeight="1" x14ac:dyDescent="0.25"/>
    <row r="30" spans="3:29" x14ac:dyDescent="0.25">
      <c r="AC30" s="8">
        <v>812973.4</v>
      </c>
    </row>
  </sheetData>
  <mergeCells count="5">
    <mergeCell ref="D2:E2"/>
    <mergeCell ref="J2:M2"/>
    <mergeCell ref="W2:X2"/>
    <mergeCell ref="T2:V2"/>
    <mergeCell ref="Y2:A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99"/>
  </sheetPr>
  <dimension ref="C2:J11"/>
  <sheetViews>
    <sheetView topLeftCell="B1" zoomScaleNormal="100" workbookViewId="0">
      <selection activeCell="M20" sqref="M20"/>
    </sheetView>
  </sheetViews>
  <sheetFormatPr defaultRowHeight="15" x14ac:dyDescent="0.25"/>
  <cols>
    <col min="1" max="2" width="9.140625" style="1"/>
    <col min="3" max="3" width="9.140625" style="12"/>
    <col min="4" max="4" width="19.7109375" style="8" customWidth="1"/>
    <col min="5" max="5" width="23.42578125" style="8" customWidth="1"/>
    <col min="6" max="8" width="9.140625" style="1"/>
    <col min="9" max="9" width="21.140625" style="1" customWidth="1"/>
    <col min="10" max="10" width="38.140625" style="1" customWidth="1"/>
    <col min="11" max="16384" width="9.140625" style="1"/>
  </cols>
  <sheetData>
    <row r="2" spans="3:10" ht="21.75" customHeight="1" x14ac:dyDescent="0.25">
      <c r="C2" s="23" t="s">
        <v>4</v>
      </c>
      <c r="D2" s="25" t="str">
        <f>J3</f>
        <v>TOTAL</v>
      </c>
      <c r="E2" s="26"/>
      <c r="H2" s="27" t="s">
        <v>20</v>
      </c>
      <c r="I2" s="28"/>
      <c r="J2" s="29"/>
    </row>
    <row r="3" spans="3:10" ht="28.5" customHeight="1" x14ac:dyDescent="0.25">
      <c r="C3" s="24"/>
      <c r="D3" s="9" t="s">
        <v>18</v>
      </c>
      <c r="E3" s="9" t="s">
        <v>19</v>
      </c>
      <c r="H3" s="30" t="s">
        <v>21</v>
      </c>
      <c r="I3" s="30"/>
      <c r="J3" s="10" t="s">
        <v>16</v>
      </c>
    </row>
    <row r="4" spans="3:10" x14ac:dyDescent="0.25">
      <c r="C4" s="4">
        <v>2014</v>
      </c>
      <c r="D4" s="5">
        <f>INDEX(SOURCE!$D$4:$P$47,MATCH(DASHBOARD!C4,SOURCE!$C$4:$C$47,0),MATCH(DASHBOARD!$D$2,SOURCE!$D$3:$P$3,0))</f>
        <v>592552.30000000016</v>
      </c>
      <c r="E4" s="5">
        <f>INDEX(SOURCE!$T$4:$AE$47,MATCH(DASHBOARD!C4,SOURCE!$S$4:$S$47,0),MATCH(DASHBOARD!$D$2,SOURCE!$T$3:$AE$3,0))</f>
        <v>573703</v>
      </c>
    </row>
    <row r="5" spans="3:10" x14ac:dyDescent="0.25">
      <c r="C5" s="4">
        <v>2015</v>
      </c>
      <c r="D5" s="5">
        <f>INDEX(SOURCE!$D$4:$P$47,MATCH(DASHBOARD!C5,SOURCE!$C$4:$C$47,0),MATCH(DASHBOARD!$D$2,SOURCE!$D$3:$P$3,0))</f>
        <v>647041.4</v>
      </c>
      <c r="E5" s="5">
        <f>INDEX(SOURCE!$T$4:$AE$47,MATCH(DASHBOARD!C5,SOURCE!$S$4:$S$47,0),MATCH(DASHBOARD!$D$2,SOURCE!$T$3:$AE$3,0))</f>
        <v>623139.69999999995</v>
      </c>
    </row>
    <row r="6" spans="3:10" x14ac:dyDescent="0.25">
      <c r="C6" s="4">
        <v>2016</v>
      </c>
      <c r="D6" s="5">
        <f>INDEX(SOURCE!$D$4:$P$47,MATCH(DASHBOARD!C6,SOURCE!$C$4:$C$47,0),MATCH(DASHBOARD!$D$2,SOURCE!$D$3:$P$3,0))</f>
        <v>770173.29999999981</v>
      </c>
      <c r="E6" s="5">
        <f>INDEX(SOURCE!$T$4:$AE$47,MATCH(DASHBOARD!C6,SOURCE!$S$4:$S$47,0),MATCH(DASHBOARD!$D$2,SOURCE!$T$3:$AE$3,0))</f>
        <v>710256.79999999993</v>
      </c>
    </row>
    <row r="7" spans="3:10" x14ac:dyDescent="0.25">
      <c r="C7" s="4">
        <v>2017</v>
      </c>
      <c r="D7" s="5">
        <f>INDEX(SOURCE!$D$4:$P$47,MATCH(DASHBOARD!C7,SOURCE!$C$4:$C$47,0),MATCH(DASHBOARD!$D$2,SOURCE!$D$3:$P$3,0))</f>
        <v>764925.09999999986</v>
      </c>
      <c r="E7" s="5">
        <f>INDEX(SOURCE!$T$4:$AE$47,MATCH(DASHBOARD!C7,SOURCE!$S$4:$S$47,0),MATCH(DASHBOARD!$D$2,SOURCE!$T$3:$AE$3,0))</f>
        <v>741992.29999999993</v>
      </c>
    </row>
    <row r="8" spans="3:10" x14ac:dyDescent="0.25">
      <c r="C8" s="4">
        <v>2018</v>
      </c>
      <c r="D8" s="5">
        <f>INDEX(SOURCE!$D$4:$P$47,MATCH(DASHBOARD!C8,SOURCE!$C$4:$C$47,0),MATCH(DASHBOARD!$D$2,SOURCE!$D$3:$P$3,0))</f>
        <v>766162.70000000019</v>
      </c>
      <c r="E8" s="5">
        <f>INDEX(SOURCE!$T$4:$AE$47,MATCH(DASHBOARD!C8,SOURCE!$S$4:$S$47,0),MATCH(DASHBOARD!$D$2,SOURCE!$T$3:$AE$3,0))</f>
        <v>757793.10000000021</v>
      </c>
    </row>
    <row r="9" spans="3:10" x14ac:dyDescent="0.25">
      <c r="C9" s="4">
        <v>2019</v>
      </c>
      <c r="D9" s="5">
        <f>INDEX(SOURCE!$D$4:$P$47,MATCH(DASHBOARD!C9,SOURCE!$C$4:$C$47,0),MATCH(DASHBOARD!$D$2,SOURCE!$D$3:$P$3,0))</f>
        <v>826772.6</v>
      </c>
      <c r="E9" s="5">
        <f>INDEX(SOURCE!$T$4:$AE$47,MATCH(DASHBOARD!C9,SOURCE!$S$4:$S$47,0),MATCH(DASHBOARD!$D$2,SOURCE!$T$3:$AE$3,0))</f>
        <v>812973</v>
      </c>
    </row>
    <row r="10" spans="3:10" x14ac:dyDescent="0.25">
      <c r="C10" s="4">
        <v>2020</v>
      </c>
      <c r="D10" s="5">
        <f>INDEX(SOURCE!$D$4:$P$47,MATCH(DASHBOARD!C10,SOURCE!$C$4:$C$47,0),MATCH(DASHBOARD!$D$2,SOURCE!$D$3:$P$3,0))</f>
        <v>856945.39999999991</v>
      </c>
      <c r="E10" s="5">
        <f>INDEX(SOURCE!$T$4:$AE$47,MATCH(DASHBOARD!C10,SOURCE!$S$4:$S$47,0),MATCH(DASHBOARD!$D$2,SOURCE!$T$3:$AE$3,0))</f>
        <v>0</v>
      </c>
    </row>
    <row r="11" spans="3:10" ht="44.25" customHeight="1" x14ac:dyDescent="0.25"/>
  </sheetData>
  <mergeCells count="4">
    <mergeCell ref="C2:C3"/>
    <mergeCell ref="D2:E2"/>
    <mergeCell ref="H2:J2"/>
    <mergeCell ref="H3:I3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SOURCE!$D$3:$P$3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Pusat Kajian Anggaran</cp:lastModifiedBy>
  <dcterms:created xsi:type="dcterms:W3CDTF">2019-08-25T14:23:10Z</dcterms:created>
  <dcterms:modified xsi:type="dcterms:W3CDTF">2020-08-14T04:08:26Z</dcterms:modified>
</cp:coreProperties>
</file>