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KA KL\"/>
    </mc:Choice>
  </mc:AlternateContent>
  <xr:revisionPtr revIDLastSave="0" documentId="13_ncr:1_{7EB1C955-07C4-47FC-9F72-BB384F58E0FF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Keterangan" sheetId="16" r:id="rId1"/>
    <sheet name="013" sheetId="2" r:id="rId2"/>
    <sheet name="006" sheetId="3" r:id="rId3"/>
    <sheet name="060" sheetId="5" r:id="rId4"/>
    <sheet name="093" sheetId="6" r:id="rId5"/>
    <sheet name="074" sheetId="7" r:id="rId6"/>
    <sheet name="005" sheetId="8" r:id="rId7"/>
    <sheet name="077" sheetId="9" r:id="rId8"/>
    <sheet name="100" sheetId="10" r:id="rId9"/>
    <sheet name="078" sheetId="11" r:id="rId10"/>
    <sheet name="113" sheetId="13" r:id="rId11"/>
    <sheet name="001" sheetId="14" r:id="rId12"/>
    <sheet name="095" sheetId="15" r:id="rId13"/>
    <sheet name="Source" sheetId="1" r:id="rId14"/>
  </sheets>
  <calcPr calcId="191029"/>
</workbook>
</file>

<file path=xl/calcChain.xml><?xml version="1.0" encoding="utf-8"?>
<calcChain xmlns="http://schemas.openxmlformats.org/spreadsheetml/2006/main">
  <c r="C4" i="14" l="1"/>
  <c r="C6" i="14" s="1"/>
  <c r="C7" i="14" l="1"/>
  <c r="C5" i="14"/>
  <c r="C4" i="15"/>
  <c r="C6" i="15" s="1"/>
  <c r="C4" i="13"/>
  <c r="C7" i="13" s="1"/>
  <c r="C4" i="11"/>
  <c r="C7" i="11" s="1"/>
  <c r="C6" i="13" l="1"/>
  <c r="C6" i="11"/>
  <c r="C5" i="11"/>
  <c r="C5" i="13"/>
  <c r="C5" i="15"/>
  <c r="C7" i="15"/>
  <c r="C4" i="10"/>
  <c r="C6" i="10" s="1"/>
  <c r="C4" i="9"/>
  <c r="C6" i="9" s="1"/>
  <c r="C4" i="8"/>
  <c r="C5" i="8" s="1"/>
  <c r="C4" i="7"/>
  <c r="C6" i="7" s="1"/>
  <c r="C4" i="6"/>
  <c r="C5" i="6" s="1"/>
  <c r="C4" i="5"/>
  <c r="C6" i="5" s="1"/>
  <c r="C4" i="3"/>
  <c r="C5" i="3" s="1"/>
  <c r="C5" i="2"/>
  <c r="C7" i="2" s="1"/>
  <c r="C5" i="10" l="1"/>
  <c r="C7" i="3"/>
  <c r="C7" i="6"/>
  <c r="C7" i="8"/>
  <c r="C7" i="10"/>
  <c r="C6" i="3"/>
  <c r="C6" i="6"/>
  <c r="C6" i="8"/>
  <c r="C6" i="2"/>
  <c r="C5" i="5"/>
  <c r="C5" i="7"/>
  <c r="C5" i="9"/>
  <c r="C8" i="2"/>
  <c r="C7" i="5"/>
  <c r="C7" i="7"/>
  <c r="C7" i="9"/>
  <c r="I47" i="1"/>
  <c r="I48" i="1"/>
  <c r="I46" i="1"/>
  <c r="I38" i="1"/>
  <c r="I39" i="1"/>
  <c r="I37" i="1"/>
  <c r="C101" i="1"/>
  <c r="C102" i="1"/>
  <c r="C100" i="1"/>
  <c r="D92" i="1"/>
  <c r="D93" i="1"/>
  <c r="D91" i="1"/>
  <c r="D83" i="1"/>
  <c r="D84" i="1"/>
  <c r="D82" i="1"/>
  <c r="D74" i="1"/>
  <c r="D75" i="1"/>
  <c r="D73" i="1"/>
  <c r="F65" i="1"/>
  <c r="F66" i="1"/>
  <c r="F64" i="1"/>
  <c r="J56" i="1"/>
  <c r="J57" i="1"/>
  <c r="J55" i="1"/>
  <c r="D47" i="1"/>
  <c r="D48" i="1"/>
  <c r="D46" i="1"/>
  <c r="D38" i="1"/>
  <c r="D39" i="1"/>
  <c r="D37" i="1"/>
  <c r="O29" i="1"/>
  <c r="O30" i="1"/>
  <c r="O28" i="1"/>
  <c r="J20" i="1"/>
  <c r="J21" i="1"/>
  <c r="J19" i="1"/>
  <c r="N11" i="1"/>
  <c r="N12" i="1"/>
  <c r="N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F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Klik disini untuk pillih program kementerian/lembaga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F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F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F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F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F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F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F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F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Klik disini untuk pilih program kementerian/lembaga</t>
        </r>
      </text>
    </comment>
  </commentList>
</comments>
</file>

<file path=xl/sharedStrings.xml><?xml version="1.0" encoding="utf-8"?>
<sst xmlns="http://schemas.openxmlformats.org/spreadsheetml/2006/main" count="270" uniqueCount="170">
  <si>
    <t>MITRA KERJA KOMISI III DPR RI</t>
  </si>
  <si>
    <t>013 - Kementerian Hukum dan Hak Asasi Manusia</t>
  </si>
  <si>
    <t>Program</t>
  </si>
  <si>
    <t>013.01.01</t>
  </si>
  <si>
    <t>Ketertiban dan Keamanan</t>
  </si>
  <si>
    <t>013.02.03</t>
  </si>
  <si>
    <t>013.03.07</t>
  </si>
  <si>
    <t>013.05.08</t>
  </si>
  <si>
    <t>013.06.10</t>
  </si>
  <si>
    <t>013.07.09</t>
  </si>
  <si>
    <t>013.08.06</t>
  </si>
  <si>
    <t>013.09.11</t>
  </si>
  <si>
    <t>013.10.12</t>
  </si>
  <si>
    <t>013.11.04</t>
  </si>
  <si>
    <t>013.12.05</t>
  </si>
  <si>
    <t>Pendidikan</t>
  </si>
  <si>
    <t>006 - Kejaksaan Republik Indonesia</t>
  </si>
  <si>
    <t>006.01.01</t>
  </si>
  <si>
    <t>006.01.02</t>
  </si>
  <si>
    <t>006.01.03</t>
  </si>
  <si>
    <t>006.01.05</t>
  </si>
  <si>
    <t>006.01.06</t>
  </si>
  <si>
    <t>006.01.07</t>
  </si>
  <si>
    <t>006.01.08</t>
  </si>
  <si>
    <t>006.01.09</t>
  </si>
  <si>
    <t>060 - Kepolisian Negara Republik Indonesia</t>
  </si>
  <si>
    <t>060.01.01</t>
  </si>
  <si>
    <t>060.01.02</t>
  </si>
  <si>
    <t>060.01.03</t>
  </si>
  <si>
    <t>060.01.04</t>
  </si>
  <si>
    <t>060.01.05</t>
  </si>
  <si>
    <t>060.01.06</t>
  </si>
  <si>
    <t>060.01.07</t>
  </si>
  <si>
    <t>060.01.08</t>
  </si>
  <si>
    <t>060.01.09</t>
  </si>
  <si>
    <t>060.01.10</t>
  </si>
  <si>
    <t>060.01.11</t>
  </si>
  <si>
    <t>060.01.12</t>
  </si>
  <si>
    <t>060.01.13</t>
  </si>
  <si>
    <t>093 - Komisi Pemberantasan Korupsi</t>
  </si>
  <si>
    <t>093.01.01</t>
  </si>
  <si>
    <t>093.01.06</t>
  </si>
  <si>
    <t>074 - Komisi Nasional Hak Asasi Manusia</t>
  </si>
  <si>
    <t>074.01.01</t>
  </si>
  <si>
    <t>074.01.06</t>
  </si>
  <si>
    <t>005 - Mahkamah Agung</t>
  </si>
  <si>
    <t>005.01.01</t>
  </si>
  <si>
    <t>005.01.02</t>
  </si>
  <si>
    <t>005.02.06</t>
  </si>
  <si>
    <t>005.03.07</t>
  </si>
  <si>
    <t>005.04.08</t>
  </si>
  <si>
    <t>005.05.09</t>
  </si>
  <si>
    <t>005.06.05</t>
  </si>
  <si>
    <t>005.07.03</t>
  </si>
  <si>
    <t>077 - Mahkamah Konstitusi</t>
  </si>
  <si>
    <t>077.01.01</t>
  </si>
  <si>
    <t>077.01.02</t>
  </si>
  <si>
    <t>077.01.06</t>
  </si>
  <si>
    <t>077.01.07</t>
  </si>
  <si>
    <t>100 - Komisi Yudisial</t>
  </si>
  <si>
    <t>100.01.01</t>
  </si>
  <si>
    <t>-</t>
  </si>
  <si>
    <t>100.01.06</t>
  </si>
  <si>
    <t>078 - Pusat Pelaporan dan Analisis Transaksi Keuangan (PPATK)</t>
  </si>
  <si>
    <t>078.01.01</t>
  </si>
  <si>
    <t>Pelayanan Umum</t>
  </si>
  <si>
    <t>078.01.06</t>
  </si>
  <si>
    <t>066 - Badan Narkotika Nasional</t>
  </si>
  <si>
    <t>066.01.01</t>
  </si>
  <si>
    <t>066.01.06</t>
  </si>
  <si>
    <t>113 - Badan Nasional Penanggulangan Terorisme</t>
  </si>
  <si>
    <t>113.01.06</t>
  </si>
  <si>
    <t>001 - MPR</t>
  </si>
  <si>
    <t>001.01.01</t>
  </si>
  <si>
    <t>095 - Dewan Perwakilan Daerah</t>
  </si>
  <si>
    <t>095.01.01</t>
  </si>
  <si>
    <t>095.02.06</t>
  </si>
  <si>
    <t>Tahun</t>
  </si>
  <si>
    <t>Total</t>
  </si>
  <si>
    <t>Dukungan Manajemen dan Pelaksanaan Tugas Teknis Lainnya Kementerian Hukum dan HAM</t>
  </si>
  <si>
    <t>Pengawasan dan Peningkatan Akuntabilitas Aparatur Kementerian Hukum dan HAM</t>
  </si>
  <si>
    <t>Administrasi Hukum Umum</t>
  </si>
  <si>
    <t>Pembinaan dan Penyelenggaraan Pemasyarakatan</t>
  </si>
  <si>
    <t>Peningkatan Pelayanan dan Penegakan Hukum Keimigrasian</t>
  </si>
  <si>
    <t>Pembinaan/Penyelenggaraan Kekayaan Intelektual</t>
  </si>
  <si>
    <t>Pembentukan Hukum</t>
  </si>
  <si>
    <t>Pemajuan HAM</t>
  </si>
  <si>
    <t>Pembinaan Hukum Nasional</t>
  </si>
  <si>
    <t>Penelitian dan Pengembangan Kementerian Hukum dan HAM</t>
  </si>
  <si>
    <t>Pendidikan dan Pelatihan Aparatur Kementerian Hukum dan HAM</t>
  </si>
  <si>
    <t>Dukungan Manajemen dan Pelaksanaan Tugas Teknis Lainnya Kejaksaan RI</t>
  </si>
  <si>
    <t>Peningkatan Sarana dan Prasarana Aparatur Kejaksaan RI</t>
  </si>
  <si>
    <t>Pengawasan dan Peningkatan Akuntabilitas Aparatur Kejaksaan RI</t>
  </si>
  <si>
    <t>Pendidikan dan Pelatihan Aparatur Kejaksaan</t>
  </si>
  <si>
    <t>Penyelidikan/Pengamanan/Penggalangan Permasalahan Hukum di Bidang IPOLEKSOSBUD Hukum dan Hankam</t>
  </si>
  <si>
    <t>Penanganan dan Penyelesaian Perkara Pidana Umum</t>
  </si>
  <si>
    <t>Penanganan dan Penyelesaian Perkara Pidana Khusus, Pelanggaran Ham yang Berat dan Perkara Tindak Pidana Korupsi</t>
  </si>
  <si>
    <t>Penanganan dan Penyelesaian Perkara Perdata dan Tata Usaha Negara</t>
  </si>
  <si>
    <t>Dukungan Manajemen dan Pelaksanaan Tugas Teknis Lainnya Polri</t>
  </si>
  <si>
    <t>Peningkatan Sarana dan Prasarana Aparatur Polri</t>
  </si>
  <si>
    <t>Pengawasan dan Peningkatan Akuntabilitas Aparatur Polri</t>
  </si>
  <si>
    <t>Penelitian dan Pengembangan Polri</t>
  </si>
  <si>
    <t>Pendidikan dan Latihan Aparatur Polri</t>
  </si>
  <si>
    <t>Pemberdayaan Sumber Daya Manusia Polri</t>
  </si>
  <si>
    <t>Pengembangan Strategi Keamanan dan Ketertiban</t>
  </si>
  <si>
    <t>Kerjasama Keamanan dan Ketertiban</t>
  </si>
  <si>
    <t>Pemberdayaan Potensi Keamanan</t>
  </si>
  <si>
    <t>Pemeliharaan Keamanan dan Ketertiban Masyarakat</t>
  </si>
  <si>
    <t>Penyelidikan dan Penyidikan Tindak Pidana</t>
  </si>
  <si>
    <t>Penanggulangan Gangguan Keamanan Dalam Negeri Berkadar Tinggi</t>
  </si>
  <si>
    <t>Pengembangan Hukum Kepolisian</t>
  </si>
  <si>
    <t>Dukungan Manajemen dan Pelaksanaan Tugas Teknis Lainnya KPK</t>
  </si>
  <si>
    <t>Pemberantasan Tindak Pidana Korupsi</t>
  </si>
  <si>
    <t>Dukungan Manajemen dan Pelaksanaan Tugas Teknis Lainnya Komnas HAM</t>
  </si>
  <si>
    <t>Peningkatan Pemajuan dan Penegakan HAM</t>
  </si>
  <si>
    <t>Dukungan Manajemen dan Pelaksanaan Tugas Teknis Lainnya Mahkamah Agung</t>
  </si>
  <si>
    <t>Peningkatan Sarana dan Prasarana Aparatur Mahkamah Agung</t>
  </si>
  <si>
    <t>Penyelesaian Perkara Mahkamah Agung</t>
  </si>
  <si>
    <t>Peningkatan Manajemen Peradilan Umum</t>
  </si>
  <si>
    <t>Peningkatan Manajemen Peradilan Agama</t>
  </si>
  <si>
    <t>Peningkatan Manajemen Peradilan Militer dan Tata Usaha Negara (TUN)</t>
  </si>
  <si>
    <t>Pendidikan dan Pelatihan Aparatur Mahkamah Agung</t>
  </si>
  <si>
    <t>Pengawasan dan Peningkatan Akuntabilitas Aparatur Mahkamah Agung RI</t>
  </si>
  <si>
    <t>Dukungan Manajemen dan Pelaksanaan Tugas Teknis Lainnya Mahkamah Konstitusi RI</t>
  </si>
  <si>
    <t>Peningkatan Sarana dan Prasarana Aparatur Mahkamah Konstitusi RI</t>
  </si>
  <si>
    <t>Penanganan Perkara Konstitusi</t>
  </si>
  <si>
    <t>Peningkatan Pemahaman Hak Konstitusional Warga Negara</t>
  </si>
  <si>
    <t>Dukungan Manajemen dan Pelaksanaan Tugas Teknis Lainnya Komisi Yudisial</t>
  </si>
  <si>
    <t>Rekrutmen, Peningkatan Kapasitas, Advokasi, Pengawasan Perilaku Hakim Agung dan Hakim</t>
  </si>
  <si>
    <t>Dukungan Manajemen dan Pelaksanaan Tugas Teknis Lainnya PPATK</t>
  </si>
  <si>
    <t>Pencegahan dan Pemberantasan Tindak Pidana Pencucian Uang (TPPU) dan Pendanaan Terorisme</t>
  </si>
  <si>
    <t>Dukungan Manajemen dan Pelaksanaan Tugas Teknis Lainnya BNN</t>
  </si>
  <si>
    <t>Pencegahan dan Pemberantasan Penyalahgunaan dan Peredaran Gelap Narkoba (P4GN)</t>
  </si>
  <si>
    <t>Penanggulangan Terorisme</t>
  </si>
  <si>
    <t>Dukungan Manajemen dan Pelaksanaan Tugas Teknis Lainnya DPD RI</t>
  </si>
  <si>
    <t>Penguatan Kelembagaan DPD RI Dalam Sistem Demokrasi</t>
  </si>
  <si>
    <t>ANGGARAN KEMENTERIAN HUKUM DAN HAK ASASI MANUSIA RI TAHUN ANGGARAN 2018-2020 (dalam ribu rupiah)</t>
  </si>
  <si>
    <t>ANGGARAN KEJAKSAAN REPUBLIK INDONESIA TAHUN ANGGARAN 2018-2020 (dalam ribu rupiah)</t>
  </si>
  <si>
    <t>ANGGARAN KEPOLISIAN NEGARA REPUBLIK INDONESIA TAHUN ANGGARAN 2018-2020 (dalam ribu rupiah)</t>
  </si>
  <si>
    <t>ANGGARAN KOMISI PEMBERANTASAN KORUPSI TAHUN ANGGARAN 2018-2020 (dalam ribu rupiah)</t>
  </si>
  <si>
    <t>ANGGARAN KOMISI NASIONAL HAK ASASI MANUSIA TAHUN ANGGARAN 2018-2020 (dalam ribu rupiah)</t>
  </si>
  <si>
    <t>ANGGARAN MAHKAMAH AGUNG RI TAHUN ANGGARAN 2018-2020 (dalam ribu rupiah)</t>
  </si>
  <si>
    <t>ANGGARAN MAHKAMAH KONSTITUSI RI TAHUN ANGGARAN 2018-2020 (dalam ribu rupiah)</t>
  </si>
  <si>
    <t>ANGGARAN KOMISI YUDISIAL RI TAHUN ANGGARAN 2018-2020 (dalam ribu rupiah)</t>
  </si>
  <si>
    <t>ANGGARAN PUSAT PELAPORAN DAN ANALISIS TRANSAKSI KEUANGANTAHUN ANGGARAN 2018-2020 (dalam ribu rupiah)</t>
  </si>
  <si>
    <t>ANGGARAN BADAN NARKOTIKA NASIONAL TAHUN ANGGARAN 2018-2020 (dalam ribu rupiah)</t>
  </si>
  <si>
    <t>ANGGARAN MAJELIS PERMUSYAWARATAN RAKYAT RI TAHUN ANGGARAN 2018-2020 (dalam ribu rupiah)</t>
  </si>
  <si>
    <t>Dukungan Manajemen dan Pelaksanaan Tugas Teknis Lainnya MPR</t>
  </si>
  <si>
    <t>ANGGARAN DEWAN PERWAKILAN DAERAH RI TAHUN ANGGARAN 2018-2020 (dalam ribu rupiah)</t>
  </si>
  <si>
    <t>Anggaran Menurut Fungsi dan Kode Program</t>
  </si>
  <si>
    <t>RENCANA KERJA ANGGARAN KEMENTERIAN/LEMBAGA TAHUN ANGGARAN 2018-2020</t>
  </si>
  <si>
    <t>Tahun Anggaran 2018</t>
  </si>
  <si>
    <t>:</t>
  </si>
  <si>
    <t>Tahun Anggaran 2019</t>
  </si>
  <si>
    <t>Tahun Anggaran 2020</t>
  </si>
  <si>
    <t>Anggaran kementerian/lembaga disusun menurut fungsi dan kode program dalam ribu rupiah. Anggaran ini mengacu pada:</t>
  </si>
  <si>
    <t>dengan kode mitra kerja sebagai berikut:</t>
  </si>
  <si>
    <t>Catatan:</t>
  </si>
  <si>
    <t>Data anggaran menurut kode dan fungsi program dapat diakses pada menu 'Source'.</t>
  </si>
  <si>
    <t>1. Hukum</t>
  </si>
  <si>
    <t>2. HAM</t>
  </si>
  <si>
    <t>3. Keamanan</t>
  </si>
  <si>
    <t>Pendidikan dan Pelatihan Aparatur Kementerian Hukum dan HAM (Pendidikan)</t>
  </si>
  <si>
    <t>Komisi III DPR RI mempunyai ruang lingkup tugas di bidang:</t>
  </si>
  <si>
    <t>001.01.06</t>
  </si>
  <si>
    <t>Penguatan Kelembagaan MPR RI dalam Sistem Demokrasi</t>
  </si>
  <si>
    <t>(dalam ribuan rupiah)</t>
  </si>
  <si>
    <t>Peraturan Presiden Nomor 107 Tahun 2017 tentang Rincian Anggaran Pendapatan dan Belanja Negara Tahun Anggaran 2018 (Lampiran III)</t>
  </si>
  <si>
    <t>Peraturan Presiden Nomor 129 Tahun 2018 tentang Rincian Anggaran Pendapatan dan Belanja Negara Tahun Anggaran 2019 (Lampiran III)</t>
  </si>
  <si>
    <t>Peraturan Presiden Nomor 72 Tahun 2020 tentang Perubahan Atas Peraturan Presiden Nomor 54 Tahun 2020 (Lampiran 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</si>
</sst>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6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name val="Calibri"/>
      <family val="2"/>
      <scheme val="minor"/>
    </font>
    <font>
      <sz val="8"/>
      <name val="Calibri"/>
      <family val="2"/>
      <charset val="1"/>
      <scheme val="minor"/>
    </font>
    <font>
      <sz val="11"/>
      <color theme="1"/>
      <name val="Century"/>
      <family val="1"/>
    </font>
    <font>
      <b/>
      <sz val="16"/>
      <name val="Century"/>
      <family val="1"/>
    </font>
    <font>
      <sz val="11"/>
      <name val="Century"/>
      <family val="1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9" fillId="3" borderId="0" xfId="0" applyFont="1" applyFill="1"/>
    <xf numFmtId="0" fontId="0" fillId="3" borderId="0" xfId="0" applyFill="1"/>
    <xf numFmtId="3" fontId="5" fillId="3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/>
    <xf numFmtId="3" fontId="3" fillId="3" borderId="1" xfId="0" applyNumberFormat="1" applyFont="1" applyFill="1" applyBorder="1" applyAlignment="1">
      <alignment horizontal="right" vertical="center"/>
    </xf>
    <xf numFmtId="0" fontId="6" fillId="3" borderId="0" xfId="0" applyFont="1" applyFill="1"/>
    <xf numFmtId="3" fontId="3" fillId="3" borderId="1" xfId="0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3" fontId="3" fillId="3" borderId="1" xfId="0" applyNumberFormat="1" applyFont="1" applyFill="1" applyBorder="1" applyAlignment="1"/>
    <xf numFmtId="3" fontId="3" fillId="3" borderId="1" xfId="0" applyNumberFormat="1" applyFont="1" applyFill="1" applyBorder="1" applyAlignment="1">
      <alignment vertical="center"/>
    </xf>
    <xf numFmtId="3" fontId="0" fillId="3" borderId="6" xfId="0" applyNumberFormat="1" applyFill="1" applyBorder="1"/>
    <xf numFmtId="3" fontId="0" fillId="3" borderId="8" xfId="0" applyNumberFormat="1" applyFill="1" applyBorder="1"/>
    <xf numFmtId="3" fontId="0" fillId="3" borderId="9" xfId="0" applyNumberFormat="1" applyFill="1" applyBorder="1"/>
    <xf numFmtId="41" fontId="0" fillId="3" borderId="6" xfId="0" applyNumberFormat="1" applyFill="1" applyBorder="1"/>
    <xf numFmtId="41" fontId="0" fillId="3" borderId="9" xfId="0" applyNumberFormat="1" applyFill="1" applyBorder="1"/>
    <xf numFmtId="0" fontId="3" fillId="3" borderId="8" xfId="0" quotePrefix="1" applyFont="1" applyFill="1" applyBorder="1" applyAlignment="1">
      <alignment horizontal="right"/>
    </xf>
    <xf numFmtId="3" fontId="0" fillId="3" borderId="8" xfId="0" applyNumberFormat="1" applyFill="1" applyBorder="1" applyAlignment="1">
      <alignment horizontal="right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top" wrapText="1"/>
    </xf>
    <xf numFmtId="0" fontId="0" fillId="3" borderId="0" xfId="0" applyFill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6" xfId="2" applyNumberFormat="1" applyFont="1" applyFill="1" applyBorder="1"/>
    <xf numFmtId="164" fontId="0" fillId="3" borderId="9" xfId="2" applyNumberFormat="1" applyFont="1" applyFill="1" applyBorder="1"/>
    <xf numFmtId="0" fontId="7" fillId="3" borderId="0" xfId="0" applyFont="1" applyFill="1" applyAlignment="1">
      <alignment horizont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41" fontId="0" fillId="3" borderId="6" xfId="1" applyFont="1" applyFill="1" applyBorder="1"/>
    <xf numFmtId="41" fontId="0" fillId="3" borderId="9" xfId="1" applyFont="1" applyFill="1" applyBorder="1"/>
    <xf numFmtId="0" fontId="15" fillId="2" borderId="0" xfId="0" applyFont="1" applyFill="1" applyBorder="1"/>
    <xf numFmtId="0" fontId="15" fillId="3" borderId="0" xfId="0" applyFont="1" applyFill="1"/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/>
    <xf numFmtId="0" fontId="15" fillId="2" borderId="13" xfId="0" applyFont="1" applyFill="1" applyBorder="1"/>
    <xf numFmtId="0" fontId="15" fillId="2" borderId="14" xfId="0" applyFont="1" applyFill="1" applyBorder="1"/>
    <xf numFmtId="0" fontId="15" fillId="2" borderId="15" xfId="0" applyFont="1" applyFill="1" applyBorder="1"/>
    <xf numFmtId="0" fontId="15" fillId="2" borderId="16" xfId="0" applyFont="1" applyFill="1" applyBorder="1"/>
    <xf numFmtId="0" fontId="15" fillId="2" borderId="17" xfId="0" applyFont="1" applyFill="1" applyBorder="1"/>
    <xf numFmtId="0" fontId="15" fillId="2" borderId="18" xfId="0" applyFont="1" applyFill="1" applyBorder="1"/>
    <xf numFmtId="0" fontId="15" fillId="2" borderId="19" xfId="0" applyFont="1" applyFill="1" applyBorder="1"/>
    <xf numFmtId="0" fontId="15" fillId="2" borderId="20" xfId="0" applyFont="1" applyFill="1" applyBorder="1"/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8" fillId="2" borderId="16" xfId="0" applyFont="1" applyFill="1" applyBorder="1"/>
    <xf numFmtId="0" fontId="0" fillId="2" borderId="0" xfId="0" applyFill="1" applyBorder="1"/>
    <xf numFmtId="0" fontId="0" fillId="2" borderId="17" xfId="0" applyFill="1" applyBorder="1"/>
    <xf numFmtId="0" fontId="15" fillId="2" borderId="0" xfId="0" applyFont="1" applyFill="1" applyBorder="1" applyAlignment="1">
      <alignment vertical="center"/>
    </xf>
    <xf numFmtId="0" fontId="16" fillId="2" borderId="0" xfId="0" applyFont="1" applyFill="1" applyBorder="1" applyAlignment="1"/>
    <xf numFmtId="3" fontId="0" fillId="3" borderId="0" xfId="0" applyNumberFormat="1" applyFill="1"/>
    <xf numFmtId="0" fontId="8" fillId="3" borderId="0" xfId="0" applyFont="1" applyFill="1" applyBorder="1" applyAlignment="1">
      <alignment horizontal="center" vertical="center"/>
    </xf>
    <xf numFmtId="3" fontId="0" fillId="3" borderId="0" xfId="0" applyNumberFormat="1" applyFill="1" applyBorder="1"/>
    <xf numFmtId="41" fontId="0" fillId="3" borderId="0" xfId="0" applyNumberFormat="1" applyFill="1" applyBorder="1"/>
    <xf numFmtId="0" fontId="2" fillId="3" borderId="0" xfId="0" applyFont="1" applyFill="1" applyAlignment="1">
      <alignment horizontal="center" vertical="center"/>
    </xf>
    <xf numFmtId="0" fontId="15" fillId="2" borderId="0" xfId="0" applyFont="1" applyFill="1"/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/>
    </xf>
    <xf numFmtId="3" fontId="3" fillId="3" borderId="1" xfId="1" applyNumberFormat="1" applyFont="1" applyFill="1" applyBorder="1"/>
    <xf numFmtId="3" fontId="0" fillId="3" borderId="8" xfId="1" applyNumberFormat="1" applyFont="1" applyFill="1" applyBorder="1" applyAlignment="1">
      <alignment horizontal="right"/>
    </xf>
    <xf numFmtId="3" fontId="0" fillId="3" borderId="8" xfId="1" applyNumberFormat="1" applyFont="1" applyFill="1" applyBorder="1"/>
    <xf numFmtId="0" fontId="16" fillId="2" borderId="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0" fillId="5" borderId="21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>
        <c:manualLayout>
          <c:layoutTarget val="inner"/>
          <c:xMode val="edge"/>
          <c:yMode val="edge"/>
          <c:x val="3.0555555555555555E-2"/>
          <c:y val="4.6296296296296294E-2"/>
          <c:w val="0.93888888888888888"/>
          <c:h val="0.84167468649752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25-459E-AABD-1F51915E528E}"/>
                </c:ext>
              </c:extLst>
            </c:dLbl>
            <c:dLbl>
              <c:idx val="1"/>
              <c:layout>
                <c:manualLayout>
                  <c:x val="0"/>
                  <c:y val="-4.1666666666666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25-459E-AABD-1F51915E528E}"/>
                </c:ext>
              </c:extLst>
            </c:dLbl>
            <c:dLbl>
              <c:idx val="2"/>
              <c:layout>
                <c:manualLayout>
                  <c:x val="0"/>
                  <c:y val="-2.7777777777777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25-459E-AABD-1F51915E528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'013'!$C$6:$C$8</c:f>
              <c:numCache>
                <c:formatCode>_(* #,##0_);_(* \(#,##0\);_(* "-"??_);_(@_)</c:formatCode>
                <c:ptCount val="3"/>
                <c:pt idx="0">
                  <c:v>2761179680</c:v>
                </c:pt>
                <c:pt idx="1">
                  <c:v>3632819705</c:v>
                </c:pt>
                <c:pt idx="2">
                  <c:v>3950268471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6-4798-88B9-6837B7F60A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5558912"/>
        <c:axId val="75560448"/>
        <c:axId val="0"/>
      </c:bar3DChart>
      <c:catAx>
        <c:axId val="7555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75560448"/>
        <c:crosses val="autoZero"/>
        <c:auto val="1"/>
        <c:lblAlgn val="ctr"/>
        <c:lblOffset val="100"/>
        <c:noMultiLvlLbl val="0"/>
      </c:catAx>
      <c:valAx>
        <c:axId val="75560448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75558912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2222222222222223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6-4753-8DCD-B4CC84DBA51A}"/>
                </c:ext>
              </c:extLst>
            </c:dLbl>
            <c:dLbl>
              <c:idx val="1"/>
              <c:layout>
                <c:manualLayout>
                  <c:x val="8.3333333333333332E-3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6-4753-8DCD-B4CC84DBA51A}"/>
                </c:ext>
              </c:extLst>
            </c:dLbl>
            <c:dLbl>
              <c:idx val="2"/>
              <c:layout>
                <c:manualLayout>
                  <c:x val="2.2222222222222223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6-4753-8DCD-B4CC84DBA5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'113'!$C$5:$C$7</c:f>
              <c:numCache>
                <c:formatCode>_(* #,##0_);_(* \(#,##0\);_(* "-"??_);_(@_)</c:formatCode>
                <c:ptCount val="3"/>
                <c:pt idx="0">
                  <c:v>1009961399</c:v>
                </c:pt>
                <c:pt idx="1">
                  <c:v>947509236</c:v>
                </c:pt>
                <c:pt idx="2">
                  <c:v>1149487535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D6-4753-8DCD-B4CC84DBA5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6027008"/>
        <c:axId val="96029696"/>
        <c:axId val="0"/>
      </c:bar3DChart>
      <c:catAx>
        <c:axId val="960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029696"/>
        <c:crosses val="autoZero"/>
        <c:auto val="1"/>
        <c:lblAlgn val="ctr"/>
        <c:lblOffset val="100"/>
        <c:noMultiLvlLbl val="0"/>
      </c:catAx>
      <c:valAx>
        <c:axId val="96029696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96027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666666666666666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F-4BB6-B1FF-194B6207D397}"/>
                </c:ext>
              </c:extLst>
            </c:dLbl>
            <c:dLbl>
              <c:idx val="1"/>
              <c:layout>
                <c:manualLayout>
                  <c:x val="5.5555555555555558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F-4BB6-B1FF-194B6207D397}"/>
                </c:ext>
              </c:extLst>
            </c:dLbl>
            <c:dLbl>
              <c:idx val="2"/>
              <c:layout>
                <c:manualLayout>
                  <c:x val="1.9444444444444445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F-4BB6-B1FF-194B6207D39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'001'!$C$5:$C$7</c:f>
              <c:numCache>
                <c:formatCode>_(* #,##0_);_(* \(#,##0\);_(* "-"_);_(@_)</c:formatCode>
                <c:ptCount val="3"/>
                <c:pt idx="0">
                  <c:v>157180219</c:v>
                </c:pt>
                <c:pt idx="1">
                  <c:v>165540373</c:v>
                </c:pt>
                <c:pt idx="2">
                  <c:v>148263800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9F-4BB6-B1FF-194B6207D3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6057600"/>
        <c:axId val="96281728"/>
        <c:axId val="0"/>
      </c:bar3DChart>
      <c:catAx>
        <c:axId val="9605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281728"/>
        <c:crosses val="autoZero"/>
        <c:auto val="1"/>
        <c:lblAlgn val="ctr"/>
        <c:lblOffset val="100"/>
        <c:noMultiLvlLbl val="0"/>
      </c:catAx>
      <c:valAx>
        <c:axId val="96281728"/>
        <c:scaling>
          <c:orientation val="minMax"/>
        </c:scaling>
        <c:delete val="1"/>
        <c:axPos val="l"/>
        <c:numFmt formatCode="_(* #,##0_);_(* \(#,##0\);_(* &quot;-&quot;_);_(@_)" sourceLinked="1"/>
        <c:majorTickMark val="out"/>
        <c:minorTickMark val="none"/>
        <c:tickLblPos val="nextTo"/>
        <c:crossAx val="96057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2222222222222223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4A-4277-AC27-B6AAA927267F}"/>
                </c:ext>
              </c:extLst>
            </c:dLbl>
            <c:dLbl>
              <c:idx val="1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4A-4277-AC27-B6AAA927267F}"/>
                </c:ext>
              </c:extLst>
            </c:dLbl>
            <c:dLbl>
              <c:idx val="2"/>
              <c:layout>
                <c:manualLayout>
                  <c:x val="5.5555555555555558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4A-4277-AC27-B6AAA92726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'095'!$C$5:$C$7</c:f>
              <c:numCache>
                <c:formatCode>_(* #,##0_);_(* \(#,##0\);_(* "-"??_);_(@_)</c:formatCode>
                <c:ptCount val="3"/>
                <c:pt idx="0">
                  <c:v>230297694</c:v>
                </c:pt>
                <c:pt idx="1">
                  <c:v>262857742</c:v>
                </c:pt>
                <c:pt idx="2">
                  <c:v>229796088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4A-4277-AC27-B6AAA9272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433664"/>
        <c:axId val="96435200"/>
        <c:axId val="0"/>
      </c:bar3DChart>
      <c:catAx>
        <c:axId val="9643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435200"/>
        <c:crosses val="autoZero"/>
        <c:auto val="1"/>
        <c:lblAlgn val="ctr"/>
        <c:lblOffset val="100"/>
        <c:noMultiLvlLbl val="0"/>
      </c:catAx>
      <c:valAx>
        <c:axId val="96435200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964336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39-404C-9F50-8E1957D1F97F}"/>
                </c:ext>
              </c:extLst>
            </c:dLbl>
            <c:dLbl>
              <c:idx val="1"/>
              <c:layout>
                <c:manualLayout>
                  <c:x val="0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39-404C-9F50-8E1957D1F97F}"/>
                </c:ext>
              </c:extLst>
            </c:dLbl>
            <c:dLbl>
              <c:idx val="2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39-404C-9F50-8E1957D1F9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'006'!$C$5:$C$7</c:f>
              <c:numCache>
                <c:formatCode>_(* #,##0_);_(* \(#,##0\);_(* "-"??_);_(@_)</c:formatCode>
                <c:ptCount val="3"/>
                <c:pt idx="0">
                  <c:v>3758207918</c:v>
                </c:pt>
                <c:pt idx="1">
                  <c:v>3701339140</c:v>
                </c:pt>
                <c:pt idx="2">
                  <c:v>4545093022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39-404C-9F50-8E1957D1F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844608"/>
        <c:axId val="75965184"/>
        <c:axId val="0"/>
      </c:bar3DChart>
      <c:catAx>
        <c:axId val="7584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965184"/>
        <c:crosses val="autoZero"/>
        <c:auto val="1"/>
        <c:lblAlgn val="ctr"/>
        <c:lblOffset val="100"/>
        <c:noMultiLvlLbl val="0"/>
      </c:catAx>
      <c:valAx>
        <c:axId val="7596518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75844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1111111111111112E-2"/>
                  <c:y val="-3.4722358923884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D1-432A-981B-205604ACCAE3}"/>
                </c:ext>
              </c:extLst>
            </c:dLbl>
            <c:dLbl>
              <c:idx val="1"/>
              <c:layout>
                <c:manualLayout>
                  <c:x val="2.9878155474468131E-2"/>
                  <c:y val="-4.2245324803149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D1-432A-981B-205604ACCAE3}"/>
                </c:ext>
              </c:extLst>
            </c:dLbl>
            <c:dLbl>
              <c:idx val="2"/>
              <c:layout>
                <c:manualLayout>
                  <c:x val="0"/>
                  <c:y val="-2.777777777777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D1-432A-981B-205604ACCA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'060'!$C$5:$C$7</c:f>
              <c:numCache>
                <c:formatCode>_(* #,##0_);_(* \(#,##0\);_(* "-"??_);_(@_)</c:formatCode>
                <c:ptCount val="3"/>
                <c:pt idx="0">
                  <c:v>38438621883</c:v>
                </c:pt>
                <c:pt idx="1">
                  <c:v>37900882093</c:v>
                </c:pt>
                <c:pt idx="2">
                  <c:v>47246693012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D1-432A-981B-205604ACCA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6080640"/>
        <c:axId val="76153216"/>
        <c:axId val="0"/>
      </c:bar3DChart>
      <c:catAx>
        <c:axId val="7608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153216"/>
        <c:crosses val="autoZero"/>
        <c:auto val="1"/>
        <c:lblAlgn val="ctr"/>
        <c:lblOffset val="100"/>
        <c:noMultiLvlLbl val="0"/>
      </c:catAx>
      <c:valAx>
        <c:axId val="76153216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76080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7777777777777776E-2"/>
          <c:y val="4.6296296296296294E-3"/>
          <c:w val="0.93888888888888888"/>
          <c:h val="0.833094196558763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6C-4C8F-B920-CD8961B1094F}"/>
                </c:ext>
              </c:extLst>
            </c:dLbl>
            <c:dLbl>
              <c:idx val="1"/>
              <c:layout>
                <c:manualLayout>
                  <c:x val="5.5555555555555046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6C-4C8F-B920-CD8961B1094F}"/>
                </c:ext>
              </c:extLst>
            </c:dLbl>
            <c:dLbl>
              <c:idx val="2"/>
              <c:layout>
                <c:manualLayout>
                  <c:x val="5.5555555555555558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6C-4C8F-B920-CD8961B1094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'093'!$C$5:$C$7</c:f>
              <c:numCache>
                <c:formatCode>_(* #,##0_);_(* \(#,##0\);_(* "-"??_);_(@_)</c:formatCode>
                <c:ptCount val="3"/>
                <c:pt idx="0">
                  <c:v>539934800</c:v>
                </c:pt>
                <c:pt idx="1">
                  <c:v>603809374</c:v>
                </c:pt>
                <c:pt idx="2">
                  <c:v>636450325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6C-4C8F-B920-CD8961B109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6432512"/>
        <c:axId val="76460032"/>
        <c:axId val="0"/>
      </c:bar3DChart>
      <c:catAx>
        <c:axId val="7643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460032"/>
        <c:crosses val="autoZero"/>
        <c:auto val="1"/>
        <c:lblAlgn val="ctr"/>
        <c:lblOffset val="100"/>
        <c:noMultiLvlLbl val="0"/>
      </c:catAx>
      <c:valAx>
        <c:axId val="7646003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76432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98-4E0C-8406-41E79FFDF1A2}"/>
                </c:ext>
              </c:extLst>
            </c:dLbl>
            <c:dLbl>
              <c:idx val="1"/>
              <c:layout>
                <c:manualLayout>
                  <c:x val="2.7777777777777779E-3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98-4E0C-8406-41E79FFDF1A2}"/>
                </c:ext>
              </c:extLst>
            </c:dLbl>
            <c:dLbl>
              <c:idx val="2"/>
              <c:layout>
                <c:manualLayout>
                  <c:x val="1.9444444444444445E-2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98-4E0C-8406-41E79FFDF1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'074'!$C$5:$C$7</c:f>
              <c:numCache>
                <c:formatCode>_(* #,##0_);_(* \(#,##0\);_(* "-"??_);_(@_)</c:formatCode>
                <c:ptCount val="3"/>
                <c:pt idx="0">
                  <c:v>61909050</c:v>
                </c:pt>
                <c:pt idx="1">
                  <c:v>48845602</c:v>
                </c:pt>
                <c:pt idx="2">
                  <c:v>64097728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98-4E0C-8406-41E79FFDF1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6608256"/>
        <c:axId val="76610944"/>
        <c:axId val="0"/>
      </c:bar3DChart>
      <c:catAx>
        <c:axId val="7660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610944"/>
        <c:crosses val="autoZero"/>
        <c:auto val="1"/>
        <c:lblAlgn val="ctr"/>
        <c:lblOffset val="100"/>
        <c:noMultiLvlLbl val="0"/>
      </c:catAx>
      <c:valAx>
        <c:axId val="7661094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76608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3888888888888888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7D-43C6-B492-F9819BF6268E}"/>
                </c:ext>
              </c:extLst>
            </c:dLbl>
            <c:dLbl>
              <c:idx val="1"/>
              <c:layout>
                <c:manualLayout>
                  <c:x val="2.7777777777777779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7D-43C6-B492-F9819BF6268E}"/>
                </c:ext>
              </c:extLst>
            </c:dLbl>
            <c:dLbl>
              <c:idx val="2"/>
              <c:layout>
                <c:manualLayout>
                  <c:x val="8.3333333333333332E-3"/>
                  <c:y val="-3.240740740740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7D-43C6-B492-F9819BF6268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'005'!$C$5:$C$7</c:f>
              <c:numCache>
                <c:formatCode>_(* #,##0_);_(* \(#,##0\);_(* "-"??_);_(@_)</c:formatCode>
                <c:ptCount val="3"/>
                <c:pt idx="0">
                  <c:v>7132236001</c:v>
                </c:pt>
                <c:pt idx="1">
                  <c:v>7159572934</c:v>
                </c:pt>
                <c:pt idx="2">
                  <c:v>8628913024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7D-43C6-B492-F9819BF626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263872"/>
        <c:axId val="83266560"/>
        <c:axId val="0"/>
      </c:bar3DChart>
      <c:catAx>
        <c:axId val="8326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266560"/>
        <c:crosses val="autoZero"/>
        <c:auto val="1"/>
        <c:lblAlgn val="ctr"/>
        <c:lblOffset val="100"/>
        <c:noMultiLvlLbl val="0"/>
      </c:catAx>
      <c:valAx>
        <c:axId val="83266560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8326387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779396325459317"/>
          <c:y val="5.6030183727034118E-2"/>
          <c:w val="0.65362357830271212"/>
          <c:h val="0.83261956838728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3888888888888888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CA-4FF8-9DC1-908B4898F01F}"/>
                </c:ext>
              </c:extLst>
            </c:dLbl>
            <c:dLbl>
              <c:idx val="1"/>
              <c:layout>
                <c:manualLayout>
                  <c:x val="8.3333333333333332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CA-4FF8-9DC1-908B4898F01F}"/>
                </c:ext>
              </c:extLst>
            </c:dLbl>
            <c:dLbl>
              <c:idx val="2"/>
              <c:layout>
                <c:manualLayout>
                  <c:x val="8.3333333333333332E-3"/>
                  <c:y val="-2.3148148148148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CA-4FF8-9DC1-908B4898F01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'077'!$C$5:$C$7</c:f>
              <c:numCache>
                <c:formatCode>_(* #,##0_);_(* \(#,##0\);_(* "-"??_);_(@_)</c:formatCode>
                <c:ptCount val="3"/>
                <c:pt idx="0">
                  <c:v>145405117</c:v>
                </c:pt>
                <c:pt idx="1">
                  <c:v>162670897</c:v>
                </c:pt>
                <c:pt idx="2">
                  <c:v>133232909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CA-4FF8-9DC1-908B4898F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3457152"/>
        <c:axId val="83458688"/>
        <c:axId val="0"/>
      </c:bar3DChart>
      <c:catAx>
        <c:axId val="8345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458688"/>
        <c:crosses val="autoZero"/>
        <c:auto val="1"/>
        <c:lblAlgn val="ctr"/>
        <c:lblOffset val="100"/>
        <c:noMultiLvlLbl val="0"/>
      </c:catAx>
      <c:valAx>
        <c:axId val="83458688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83457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1111111111111112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BE-4F58-A3E3-F1298A804CFD}"/>
                </c:ext>
              </c:extLst>
            </c:dLbl>
            <c:dLbl>
              <c:idx val="1"/>
              <c:layout>
                <c:manualLayout>
                  <c:x val="3.3333333333333333E-2"/>
                  <c:y val="-5.5555555555555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BE-4F58-A3E3-F1298A804CFD}"/>
                </c:ext>
              </c:extLst>
            </c:dLbl>
            <c:dLbl>
              <c:idx val="2"/>
              <c:layout>
                <c:manualLayout>
                  <c:x val="1.6666666666666666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BE-4F58-A3E3-F1298A804C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'100'!$C$5:$C$7</c:f>
              <c:numCache>
                <c:formatCode>_(* #,##0_);_(* \(#,##0\);_(* "-"??_);_(@_)</c:formatCode>
                <c:ptCount val="3"/>
                <c:pt idx="0">
                  <c:v>79991739</c:v>
                </c:pt>
                <c:pt idx="1">
                  <c:v>92048837</c:v>
                </c:pt>
                <c:pt idx="2">
                  <c:v>73129763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BE-4F58-A3E3-F1298A804C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7108992"/>
        <c:axId val="87116032"/>
        <c:axId val="0"/>
      </c:bar3DChart>
      <c:catAx>
        <c:axId val="8710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116032"/>
        <c:crosses val="autoZero"/>
        <c:auto val="1"/>
        <c:lblAlgn val="ctr"/>
        <c:lblOffset val="100"/>
        <c:noMultiLvlLbl val="0"/>
      </c:catAx>
      <c:valAx>
        <c:axId val="8711603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87108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1111111111111109E-2"/>
          <c:y val="5.0925925925925923E-2"/>
          <c:w val="0.93888888888888888"/>
          <c:h val="0.833094196558763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2222222222222223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84-4DC6-9E5B-E781023A21B6}"/>
                </c:ext>
              </c:extLst>
            </c:dLbl>
            <c:dLbl>
              <c:idx val="1"/>
              <c:layout>
                <c:manualLayout>
                  <c:x val="1.9444444444444445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84-4DC6-9E5B-E781023A21B6}"/>
                </c:ext>
              </c:extLst>
            </c:dLbl>
            <c:dLbl>
              <c:idx val="2"/>
              <c:layout>
                <c:manualLayout>
                  <c:x val="2.7777777777777776E-2"/>
                  <c:y val="-4.6296296296296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84-4DC6-9E5B-E781023A21B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"/>
              <c:pt idx="0">
                <c:v>2018</c:v>
              </c:pt>
              <c:pt idx="1">
                <c:v>2019</c:v>
              </c:pt>
              <c:pt idx="2">
                <c:v>2020</c:v>
              </c:pt>
            </c:numLit>
          </c:cat>
          <c:val>
            <c:numRef>
              <c:f>'078'!$C$5:$C$7</c:f>
              <c:numCache>
                <c:formatCode>_(* #,##0_);_(* \(#,##0\);_(* "-"??_);_(@_)</c:formatCode>
                <c:ptCount val="3"/>
                <c:pt idx="0">
                  <c:v>80704000</c:v>
                </c:pt>
                <c:pt idx="1">
                  <c:v>85990159</c:v>
                </c:pt>
                <c:pt idx="2">
                  <c:v>155832105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84-4DC6-9E5B-E781023A21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7272448"/>
        <c:axId val="88532864"/>
        <c:axId val="0"/>
      </c:bar3DChart>
      <c:catAx>
        <c:axId val="8727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532864"/>
        <c:crosses val="autoZero"/>
        <c:auto val="1"/>
        <c:lblAlgn val="ctr"/>
        <c:lblOffset val="100"/>
        <c:noMultiLvlLbl val="0"/>
      </c:catAx>
      <c:valAx>
        <c:axId val="885328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872724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282575</xdr:colOff>
      <xdr:row>4</xdr:row>
      <xdr:rowOff>38100</xdr:rowOff>
    </xdr:from>
    <xdr:to>
      <xdr:col>6</xdr:col>
      <xdr:colOff>79375</xdr:colOff>
      <xdr:row>14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BBD149-BA40-46FA-9663-6E5BF39E03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3</xdr:row>
      <xdr:rowOff>23812</xdr:rowOff>
    </xdr:from>
    <xdr:to>
      <xdr:col>7</xdr:col>
      <xdr:colOff>104775</xdr:colOff>
      <xdr:row>16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895350</xdr:colOff>
      <xdr:row>3</xdr:row>
      <xdr:rowOff>185737</xdr:rowOff>
    </xdr:from>
    <xdr:to>
      <xdr:col>6</xdr:col>
      <xdr:colOff>552450</xdr:colOff>
      <xdr:row>16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3</xdr:row>
      <xdr:rowOff>19050</xdr:rowOff>
    </xdr:from>
    <xdr:to>
      <xdr:col>7</xdr:col>
      <xdr:colOff>514350</xdr:colOff>
      <xdr:row>15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555624</xdr:colOff>
      <xdr:row>2</xdr:row>
      <xdr:rowOff>504824</xdr:rowOff>
    </xdr:from>
    <xdr:to>
      <xdr:col>7</xdr:col>
      <xdr:colOff>419099</xdr:colOff>
      <xdr:row>11</xdr:row>
      <xdr:rowOff>12699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454025</xdr:colOff>
      <xdr:row>3</xdr:row>
      <xdr:rowOff>22225</xdr:rowOff>
    </xdr:from>
    <xdr:to>
      <xdr:col>7</xdr:col>
      <xdr:colOff>168275</xdr:colOff>
      <xdr:row>16</xdr:row>
      <xdr:rowOff>3175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555625</xdr:colOff>
      <xdr:row>3</xdr:row>
      <xdr:rowOff>28575</xdr:rowOff>
    </xdr:from>
    <xdr:to>
      <xdr:col>7</xdr:col>
      <xdr:colOff>66675</xdr:colOff>
      <xdr:row>15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460375</xdr:colOff>
      <xdr:row>3</xdr:row>
      <xdr:rowOff>3175</xdr:rowOff>
    </xdr:from>
    <xdr:to>
      <xdr:col>7</xdr:col>
      <xdr:colOff>98425</xdr:colOff>
      <xdr:row>15</xdr:row>
      <xdr:rowOff>73025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530225</xdr:colOff>
      <xdr:row>3</xdr:row>
      <xdr:rowOff>22225</xdr:rowOff>
    </xdr:from>
    <xdr:to>
      <xdr:col>7</xdr:col>
      <xdr:colOff>34925</xdr:colOff>
      <xdr:row>16</xdr:row>
      <xdr:rowOff>3175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301624</xdr:colOff>
      <xdr:row>3</xdr:row>
      <xdr:rowOff>47625</xdr:rowOff>
    </xdr:from>
    <xdr:to>
      <xdr:col>8</xdr:col>
      <xdr:colOff>66675</xdr:colOff>
      <xdr:row>15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3</xdr:row>
      <xdr:rowOff>142875</xdr:rowOff>
    </xdr:from>
    <xdr:to>
      <xdr:col>6</xdr:col>
      <xdr:colOff>393700</xdr:colOff>
      <xdr:row>16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2</xdr:row>
      <xdr:rowOff>717550</xdr:rowOff>
    </xdr:from>
    <xdr:to>
      <xdr:col>7</xdr:col>
      <xdr:colOff>184150</xdr:colOff>
      <xdr:row>16</xdr:row>
      <xdr:rowOff>15875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38"/>
  <sheetViews>
    <sheetView tabSelected="1" zoomScale="89" zoomScaleNormal="89" workbookViewId="0">
      <selection activeCell="A4" sqref="A4"/>
    </sheetView>
  </sheetViews>
  <sheetFormatPr defaultColWidth="9.1796875" defaultRowHeight="14.5" x14ac:dyDescent="0.35"/>
  <cols>
    <col min="1" max="1" width="9.1796875" style="2"/>
    <col min="2" max="2" width="3.81640625" style="2" customWidth="1"/>
    <col min="3" max="3" width="23.26953125" style="2" customWidth="1"/>
    <col min="4" max="4" width="1.453125" style="2" customWidth="1"/>
    <col min="5" max="5" width="1.54296875" style="2" customWidth="1"/>
    <col min="6" max="16384" width="9.1796875" style="2"/>
  </cols>
  <sheetData>
    <row r="2" spans="2:20" ht="15" thickBot="1" x14ac:dyDescent="0.4"/>
    <row r="3" spans="2:20" ht="15" thickTop="1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8"/>
    </row>
    <row r="4" spans="2:20" x14ac:dyDescent="0.35">
      <c r="B4" s="39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40"/>
    </row>
    <row r="5" spans="2:20" ht="21" customHeight="1" x14ac:dyDescent="0.4">
      <c r="B5" s="39"/>
      <c r="C5" s="54" t="s">
        <v>150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44"/>
      <c r="T5" s="40"/>
    </row>
    <row r="6" spans="2:20" ht="21" customHeight="1" x14ac:dyDescent="0.35">
      <c r="B6" s="39"/>
      <c r="C6" s="72" t="s">
        <v>0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45"/>
      <c r="T6" s="40"/>
    </row>
    <row r="7" spans="2:20" ht="21" customHeight="1" x14ac:dyDescent="0.35">
      <c r="B7" s="39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0"/>
    </row>
    <row r="8" spans="2:20" ht="15" customHeight="1" x14ac:dyDescent="0.35">
      <c r="B8" s="50"/>
      <c r="C8" s="34" t="s">
        <v>163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51"/>
      <c r="T8" s="52"/>
    </row>
    <row r="9" spans="2:20" ht="14.25" customHeight="1" x14ac:dyDescent="0.35">
      <c r="B9" s="50"/>
      <c r="C9" s="34" t="s">
        <v>159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51"/>
      <c r="T9" s="52"/>
    </row>
    <row r="10" spans="2:20" x14ac:dyDescent="0.35">
      <c r="B10" s="50"/>
      <c r="C10" s="53" t="s">
        <v>160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51"/>
      <c r="T10" s="52"/>
    </row>
    <row r="11" spans="2:20" x14ac:dyDescent="0.35">
      <c r="B11" s="50"/>
      <c r="C11" s="53" t="s">
        <v>161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51"/>
      <c r="T11" s="52"/>
    </row>
    <row r="12" spans="2:20" x14ac:dyDescent="0.35">
      <c r="B12" s="39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40"/>
    </row>
    <row r="13" spans="2:20" x14ac:dyDescent="0.35">
      <c r="B13" s="39"/>
      <c r="C13" s="32" t="s">
        <v>155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40"/>
    </row>
    <row r="14" spans="2:20" x14ac:dyDescent="0.35">
      <c r="B14" s="39"/>
      <c r="C14" s="32" t="s">
        <v>151</v>
      </c>
      <c r="D14" s="32" t="s">
        <v>152</v>
      </c>
      <c r="E14" s="32"/>
      <c r="F14" s="32" t="s">
        <v>167</v>
      </c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40"/>
    </row>
    <row r="15" spans="2:20" x14ac:dyDescent="0.35">
      <c r="B15" s="39"/>
      <c r="C15" s="32" t="s">
        <v>153</v>
      </c>
      <c r="D15" s="32" t="s">
        <v>152</v>
      </c>
      <c r="E15" s="32"/>
      <c r="F15" s="32" t="s">
        <v>168</v>
      </c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40"/>
    </row>
    <row r="16" spans="2:20" x14ac:dyDescent="0.35">
      <c r="B16" s="39"/>
      <c r="C16" s="32" t="s">
        <v>154</v>
      </c>
      <c r="D16" s="32" t="s">
        <v>152</v>
      </c>
      <c r="E16" s="32"/>
      <c r="F16" s="60" t="s">
        <v>169</v>
      </c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40"/>
    </row>
    <row r="17" spans="2:20" x14ac:dyDescent="0.35">
      <c r="B17" s="39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40"/>
    </row>
    <row r="18" spans="2:20" x14ac:dyDescent="0.35">
      <c r="B18" s="39"/>
      <c r="C18" s="32" t="s">
        <v>156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40"/>
    </row>
    <row r="19" spans="2:20" x14ac:dyDescent="0.35">
      <c r="B19" s="39"/>
      <c r="C19" s="32" t="s">
        <v>1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40"/>
    </row>
    <row r="20" spans="2:20" x14ac:dyDescent="0.35">
      <c r="B20" s="39"/>
      <c r="C20" s="34" t="s">
        <v>16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40"/>
    </row>
    <row r="21" spans="2:20" x14ac:dyDescent="0.35">
      <c r="B21" s="39"/>
      <c r="C21" s="35" t="s">
        <v>25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40"/>
    </row>
    <row r="22" spans="2:20" x14ac:dyDescent="0.35">
      <c r="B22" s="39"/>
      <c r="C22" s="35" t="s">
        <v>39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40"/>
    </row>
    <row r="23" spans="2:20" x14ac:dyDescent="0.35">
      <c r="B23" s="39"/>
      <c r="C23" s="34" t="s">
        <v>42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40"/>
    </row>
    <row r="24" spans="2:20" x14ac:dyDescent="0.35">
      <c r="B24" s="39"/>
      <c r="C24" s="34" t="s">
        <v>45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0"/>
    </row>
    <row r="25" spans="2:20" x14ac:dyDescent="0.35">
      <c r="B25" s="39"/>
      <c r="C25" s="35" t="s">
        <v>54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40"/>
    </row>
    <row r="26" spans="2:20" x14ac:dyDescent="0.35">
      <c r="B26" s="39"/>
      <c r="C26" s="34" t="s">
        <v>59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40"/>
    </row>
    <row r="27" spans="2:20" x14ac:dyDescent="0.35">
      <c r="B27" s="39"/>
      <c r="C27" s="35" t="s">
        <v>63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40"/>
    </row>
    <row r="28" spans="2:20" x14ac:dyDescent="0.35">
      <c r="B28" s="39"/>
      <c r="C28" s="34" t="s">
        <v>70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40"/>
    </row>
    <row r="29" spans="2:20" x14ac:dyDescent="0.35">
      <c r="B29" s="39"/>
      <c r="C29" s="35" t="s">
        <v>72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40"/>
    </row>
    <row r="30" spans="2:20" x14ac:dyDescent="0.35">
      <c r="B30" s="39"/>
      <c r="C30" s="35" t="s">
        <v>74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40"/>
    </row>
    <row r="31" spans="2:20" x14ac:dyDescent="0.35">
      <c r="B31" s="39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40"/>
    </row>
    <row r="32" spans="2:20" x14ac:dyDescent="0.35">
      <c r="B32" s="39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40"/>
    </row>
    <row r="33" spans="2:20" x14ac:dyDescent="0.35">
      <c r="B33" s="39"/>
      <c r="C33" s="32" t="s">
        <v>157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40"/>
    </row>
    <row r="34" spans="2:20" x14ac:dyDescent="0.35">
      <c r="B34" s="39"/>
      <c r="C34" s="32" t="s">
        <v>158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40"/>
    </row>
    <row r="35" spans="2:20" x14ac:dyDescent="0.35">
      <c r="B35" s="39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40"/>
    </row>
    <row r="36" spans="2:20" x14ac:dyDescent="0.35">
      <c r="B36" s="39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40"/>
    </row>
    <row r="37" spans="2:20" ht="15" thickBot="1" x14ac:dyDescent="0.4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3"/>
    </row>
    <row r="38" spans="2:20" ht="15" thickTop="1" x14ac:dyDescent="0.35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</row>
  </sheetData>
  <mergeCells count="1">
    <mergeCell ref="C6:R6"/>
  </mergeCells>
  <phoneticPr fontId="14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F7"/>
  <sheetViews>
    <sheetView topLeftCell="A2" workbookViewId="0">
      <selection activeCell="J9" sqref="J9"/>
    </sheetView>
  </sheetViews>
  <sheetFormatPr defaultColWidth="8.7265625" defaultRowHeight="14.5" x14ac:dyDescent="0.35"/>
  <cols>
    <col min="1" max="2" width="8.7265625" style="2"/>
    <col min="3" max="3" width="34.453125" style="2" customWidth="1"/>
    <col min="4" max="5" width="8.7265625" style="2"/>
    <col min="6" max="6" width="46.81640625" style="2" customWidth="1"/>
    <col min="7" max="16384" width="8.7265625" style="2"/>
  </cols>
  <sheetData>
    <row r="1" spans="2:6" ht="21" x14ac:dyDescent="0.5">
      <c r="C1" s="1" t="s">
        <v>144</v>
      </c>
    </row>
    <row r="2" spans="2:6" ht="15" thickBot="1" x14ac:dyDescent="0.4"/>
    <row r="3" spans="2:6" ht="59.5" customHeight="1" x14ac:dyDescent="0.35">
      <c r="B3" s="73" t="s">
        <v>77</v>
      </c>
      <c r="C3" s="28" t="s">
        <v>2</v>
      </c>
      <c r="F3" s="19" t="s">
        <v>129</v>
      </c>
    </row>
    <row r="4" spans="2:6" ht="53.5" customHeight="1" x14ac:dyDescent="0.35">
      <c r="B4" s="74"/>
      <c r="C4" s="29" t="str">
        <f>F3</f>
        <v>Dukungan Manajemen dan Pelaksanaan Tugas Teknis Lainnya PPATK</v>
      </c>
    </row>
    <row r="5" spans="2:6" x14ac:dyDescent="0.35">
      <c r="B5" s="22">
        <v>2018</v>
      </c>
      <c r="C5" s="25">
        <f>INDEX(Source!$B$82:$C$84,MATCH('078'!B5,Source!$A$82:$A$84,0),MATCH('078'!$C$4,Source!$B$81:$C$81,0))</f>
        <v>80704000</v>
      </c>
    </row>
    <row r="6" spans="2:6" x14ac:dyDescent="0.35">
      <c r="B6" s="22">
        <v>2019</v>
      </c>
      <c r="C6" s="25">
        <f>INDEX(Source!$B$82:$C$84,MATCH('078'!B6,Source!$A$82:$A$84,0),MATCH('078'!$C$4,Source!$B$81:$C$81,0))</f>
        <v>85990159</v>
      </c>
    </row>
    <row r="7" spans="2:6" ht="15" thickBot="1" x14ac:dyDescent="0.4">
      <c r="B7" s="23">
        <v>2020</v>
      </c>
      <c r="C7" s="26">
        <f>INDEX(Source!$B$82:$C$84,MATCH('078'!B7,Source!$A$82:$A$84,0),MATCH('078'!$C$4,Source!$B$81:$C$81,0))</f>
        <v>155832105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Source!$B$81:$C$81</xm:f>
          </x14:formula1>
          <xm:sqref>F3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F7"/>
  <sheetViews>
    <sheetView workbookViewId="0">
      <selection activeCell="J5" sqref="J5"/>
    </sheetView>
  </sheetViews>
  <sheetFormatPr defaultColWidth="8.7265625" defaultRowHeight="14.5" x14ac:dyDescent="0.35"/>
  <cols>
    <col min="1" max="2" width="8.7265625" style="2"/>
    <col min="3" max="3" width="40.1796875" style="2" customWidth="1"/>
    <col min="4" max="5" width="8.7265625" style="2"/>
    <col min="6" max="6" width="51.54296875" style="2" customWidth="1"/>
    <col min="7" max="16384" width="8.7265625" style="2"/>
  </cols>
  <sheetData>
    <row r="1" spans="2:6" ht="21" x14ac:dyDescent="0.5">
      <c r="C1" s="1" t="s">
        <v>145</v>
      </c>
    </row>
    <row r="2" spans="2:6" ht="15" thickBot="1" x14ac:dyDescent="0.4"/>
    <row r="3" spans="2:6" ht="37" x14ac:dyDescent="0.35">
      <c r="B3" s="75" t="s">
        <v>77</v>
      </c>
      <c r="C3" s="28" t="s">
        <v>2</v>
      </c>
      <c r="F3" s="19" t="s">
        <v>131</v>
      </c>
    </row>
    <row r="4" spans="2:6" ht="48" customHeight="1" x14ac:dyDescent="0.35">
      <c r="B4" s="76"/>
      <c r="C4" s="29" t="str">
        <f>F3</f>
        <v>Dukungan Manajemen dan Pelaksanaan Tugas Teknis Lainnya BNN</v>
      </c>
    </row>
    <row r="5" spans="2:6" x14ac:dyDescent="0.35">
      <c r="B5" s="22">
        <v>2018</v>
      </c>
      <c r="C5" s="25">
        <f>INDEX(Source!$B$91:$C$93,MATCH('113'!B5,Source!$A$91:$A$93,0),MATCH('113'!$C$4,Source!$B$90:$C$90,0))</f>
        <v>1009961399</v>
      </c>
    </row>
    <row r="6" spans="2:6" x14ac:dyDescent="0.35">
      <c r="B6" s="22">
        <v>2019</v>
      </c>
      <c r="C6" s="25">
        <f>INDEX(Source!$B$91:$C$93,MATCH('113'!B6,Source!$A$91:$A$93,0),MATCH('113'!$C$4,Source!$B$90:$C$90,0))</f>
        <v>947509236</v>
      </c>
    </row>
    <row r="7" spans="2:6" ht="15" thickBot="1" x14ac:dyDescent="0.4">
      <c r="B7" s="23">
        <v>2020</v>
      </c>
      <c r="C7" s="26">
        <f>INDEX(Source!$B$91:$C$93,MATCH('113'!B7,Source!$A$91:$A$93,0),MATCH('113'!$C$4,Source!$B$90:$C$90,0))</f>
        <v>1149487535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Source!$B$90:$C$90</xm:f>
          </x14:formula1>
          <xm:sqref>F3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F7"/>
  <sheetViews>
    <sheetView workbookViewId="0">
      <selection activeCell="K4" sqref="K4"/>
    </sheetView>
  </sheetViews>
  <sheetFormatPr defaultColWidth="9.1796875" defaultRowHeight="14.5" x14ac:dyDescent="0.35"/>
  <cols>
    <col min="1" max="2" width="9.1796875" style="2"/>
    <col min="3" max="3" width="37.26953125" style="2" customWidth="1"/>
    <col min="4" max="4" width="16.1796875" style="2" customWidth="1"/>
    <col min="5" max="5" width="9.1796875" style="2"/>
    <col min="6" max="6" width="48.453125" style="2" customWidth="1"/>
    <col min="7" max="16384" width="9.1796875" style="2"/>
  </cols>
  <sheetData>
    <row r="1" spans="2:6" ht="21" x14ac:dyDescent="0.5">
      <c r="C1" s="1" t="s">
        <v>146</v>
      </c>
    </row>
    <row r="2" spans="2:6" ht="15" thickBot="1" x14ac:dyDescent="0.4"/>
    <row r="3" spans="2:6" ht="43.5" customHeight="1" x14ac:dyDescent="0.35">
      <c r="B3" s="75" t="s">
        <v>77</v>
      </c>
      <c r="C3" s="28" t="s">
        <v>2</v>
      </c>
      <c r="F3" s="19" t="s">
        <v>147</v>
      </c>
    </row>
    <row r="4" spans="2:6" ht="36.75" customHeight="1" x14ac:dyDescent="0.35">
      <c r="B4" s="76"/>
      <c r="C4" s="29" t="str">
        <f>F3</f>
        <v>Dukungan Manajemen dan Pelaksanaan Tugas Teknis Lainnya MPR</v>
      </c>
    </row>
    <row r="5" spans="2:6" x14ac:dyDescent="0.35">
      <c r="B5" s="22">
        <v>2018</v>
      </c>
      <c r="C5" s="30">
        <f>INDEX(Source!$G$37:$H$39,MATCH('001'!B5,Source!$F$37:$F$39,0),MATCH('001'!$C$4,Source!$G$36:$H$36,0))</f>
        <v>157180219</v>
      </c>
    </row>
    <row r="6" spans="2:6" x14ac:dyDescent="0.35">
      <c r="B6" s="22">
        <v>2019</v>
      </c>
      <c r="C6" s="30">
        <f>INDEX(Source!$G$37:$H$39,MATCH('001'!B6,Source!$F$37:$F$39,0),MATCH('001'!$C$4,Source!$G$36:$H$36,0))</f>
        <v>165540373</v>
      </c>
    </row>
    <row r="7" spans="2:6" ht="15" thickBot="1" x14ac:dyDescent="0.4">
      <c r="B7" s="23">
        <v>2020</v>
      </c>
      <c r="C7" s="31">
        <f>INDEX(Source!$G$37:$H$39,MATCH('001'!B7,Source!$F$37:$F$39,0),MATCH('001'!$C$4,Source!$G$36:$H$36,0))</f>
        <v>148263800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Source!$G$36:$H$36</xm:f>
          </x14:formula1>
          <xm:sqref>F3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F7"/>
  <sheetViews>
    <sheetView workbookViewId="0">
      <selection activeCell="F27" sqref="F27"/>
    </sheetView>
  </sheetViews>
  <sheetFormatPr defaultColWidth="8.7265625" defaultRowHeight="14.5" x14ac:dyDescent="0.35"/>
  <cols>
    <col min="1" max="2" width="8.7265625" style="2"/>
    <col min="3" max="3" width="37.54296875" style="2" customWidth="1"/>
    <col min="4" max="4" width="10.81640625" style="2" customWidth="1"/>
    <col min="5" max="5" width="8.7265625" style="2"/>
    <col min="6" max="6" width="52.1796875" style="2" customWidth="1"/>
    <col min="7" max="16384" width="8.7265625" style="2"/>
  </cols>
  <sheetData>
    <row r="1" spans="2:6" ht="21" x14ac:dyDescent="0.5">
      <c r="C1" s="1" t="s">
        <v>148</v>
      </c>
    </row>
    <row r="2" spans="2:6" ht="15" thickBot="1" x14ac:dyDescent="0.4"/>
    <row r="3" spans="2:6" ht="52.5" customHeight="1" x14ac:dyDescent="0.35">
      <c r="B3" s="75" t="s">
        <v>77</v>
      </c>
      <c r="C3" s="49" t="s">
        <v>2</v>
      </c>
      <c r="F3" s="19" t="s">
        <v>134</v>
      </c>
    </row>
    <row r="4" spans="2:6" ht="44.15" customHeight="1" x14ac:dyDescent="0.35">
      <c r="B4" s="76"/>
      <c r="C4" s="29" t="str">
        <f>F3</f>
        <v>Dukungan Manajemen dan Pelaksanaan Tugas Teknis Lainnya DPD RI</v>
      </c>
    </row>
    <row r="5" spans="2:6" x14ac:dyDescent="0.35">
      <c r="B5" s="22">
        <v>2018</v>
      </c>
      <c r="C5" s="25">
        <f>INDEX(Source!$G$46:$H$48,MATCH('095'!B5,Source!$F$46:$F$48,0),MATCH('095'!$C$4,Source!$G$45:$H$45,0))</f>
        <v>230297694</v>
      </c>
    </row>
    <row r="6" spans="2:6" x14ac:dyDescent="0.35">
      <c r="B6" s="22">
        <v>2019</v>
      </c>
      <c r="C6" s="25">
        <f>INDEX(Source!$G$46:$H$48,MATCH('095'!B6,Source!$F$46:$F$48,0),MATCH('095'!$C$4,Source!$G$45:$H$45,0))</f>
        <v>262857742</v>
      </c>
    </row>
    <row r="7" spans="2:6" ht="15" thickBot="1" x14ac:dyDescent="0.4">
      <c r="B7" s="23">
        <v>2020</v>
      </c>
      <c r="C7" s="26">
        <f>INDEX(Source!$G$46:$H$48,MATCH('095'!B7,Source!$F$46:$F$48,0),MATCH('095'!$C$4,Source!$G$45:$H$45,0))</f>
        <v>229796088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0000000}">
          <x14:formula1>
            <xm:f>Source!$G$45:$H$45</xm:f>
          </x14:formula1>
          <xm:sqref>F3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102"/>
  <sheetViews>
    <sheetView topLeftCell="A88" zoomScale="87" zoomScaleNormal="87" workbookViewId="0">
      <selection activeCell="E100" sqref="E100"/>
    </sheetView>
  </sheetViews>
  <sheetFormatPr defaultColWidth="8.7265625" defaultRowHeight="14.5" x14ac:dyDescent="0.35"/>
  <cols>
    <col min="1" max="1" width="8.7265625" style="24"/>
    <col min="2" max="3" width="17.7265625" style="2" customWidth="1"/>
    <col min="4" max="4" width="20.453125" style="2" customWidth="1"/>
    <col min="5" max="5" width="17.81640625" style="2" customWidth="1"/>
    <col min="6" max="6" width="18" style="2" customWidth="1"/>
    <col min="7" max="7" width="17.81640625" style="2" customWidth="1"/>
    <col min="8" max="8" width="17.7265625" style="2" customWidth="1"/>
    <col min="9" max="10" width="17.54296875" style="2" customWidth="1"/>
    <col min="11" max="11" width="18" style="2" customWidth="1"/>
    <col min="12" max="13" width="17.7265625" style="2" customWidth="1"/>
    <col min="14" max="14" width="17.81640625" style="2" customWidth="1"/>
    <col min="15" max="15" width="16.1796875" style="2" customWidth="1"/>
    <col min="16" max="16" width="14.08984375" style="2" bestFit="1" customWidth="1"/>
    <col min="17" max="16384" width="8.7265625" style="2"/>
  </cols>
  <sheetData>
    <row r="1" spans="1:15" ht="21" x14ac:dyDescent="0.5">
      <c r="A1" s="78" t="s">
        <v>150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5" ht="21" x14ac:dyDescent="0.3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5" ht="21" x14ac:dyDescent="0.35">
      <c r="A3" s="77" t="s">
        <v>166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5" ht="21" x14ac:dyDescent="0.35">
      <c r="A4" s="59"/>
      <c r="B4" s="59"/>
      <c r="C4" s="59"/>
      <c r="D4" s="59"/>
      <c r="E4" s="59"/>
      <c r="F4" s="59"/>
      <c r="G4" s="59"/>
    </row>
    <row r="5" spans="1:15" ht="19" thickBot="1" x14ac:dyDescent="0.5">
      <c r="B5" s="6" t="s">
        <v>1</v>
      </c>
    </row>
    <row r="6" spans="1:15" ht="15.5" x14ac:dyDescent="0.35">
      <c r="A6" s="83" t="s">
        <v>77</v>
      </c>
      <c r="B6" s="85" t="s">
        <v>2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8" t="s">
        <v>78</v>
      </c>
    </row>
    <row r="7" spans="1:15" x14ac:dyDescent="0.35">
      <c r="A7" s="84"/>
      <c r="B7" s="90" t="s">
        <v>4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61" t="s">
        <v>15</v>
      </c>
      <c r="N7" s="89"/>
    </row>
    <row r="8" spans="1:15" x14ac:dyDescent="0.35">
      <c r="A8" s="84"/>
      <c r="B8" s="61" t="s">
        <v>3</v>
      </c>
      <c r="C8" s="61" t="s">
        <v>5</v>
      </c>
      <c r="D8" s="61" t="s">
        <v>6</v>
      </c>
      <c r="E8" s="61" t="s">
        <v>7</v>
      </c>
      <c r="F8" s="61" t="s">
        <v>8</v>
      </c>
      <c r="G8" s="61" t="s">
        <v>9</v>
      </c>
      <c r="H8" s="61" t="s">
        <v>10</v>
      </c>
      <c r="I8" s="61" t="s">
        <v>11</v>
      </c>
      <c r="J8" s="61" t="s">
        <v>12</v>
      </c>
      <c r="K8" s="61" t="s">
        <v>13</v>
      </c>
      <c r="L8" s="61" t="s">
        <v>14</v>
      </c>
      <c r="M8" s="61" t="s">
        <v>14</v>
      </c>
      <c r="N8" s="89"/>
    </row>
    <row r="9" spans="1:15" ht="78" x14ac:dyDescent="0.35">
      <c r="A9" s="84"/>
      <c r="B9" s="62" t="s">
        <v>79</v>
      </c>
      <c r="C9" s="62" t="s">
        <v>80</v>
      </c>
      <c r="D9" s="62" t="s">
        <v>81</v>
      </c>
      <c r="E9" s="62" t="s">
        <v>82</v>
      </c>
      <c r="F9" s="62" t="s">
        <v>83</v>
      </c>
      <c r="G9" s="62" t="s">
        <v>84</v>
      </c>
      <c r="H9" s="62" t="s">
        <v>85</v>
      </c>
      <c r="I9" s="62" t="s">
        <v>86</v>
      </c>
      <c r="J9" s="62" t="s">
        <v>87</v>
      </c>
      <c r="K9" s="62" t="s">
        <v>88</v>
      </c>
      <c r="L9" s="62" t="s">
        <v>89</v>
      </c>
      <c r="M9" s="62" t="s">
        <v>162</v>
      </c>
      <c r="N9" s="89"/>
    </row>
    <row r="10" spans="1:15" x14ac:dyDescent="0.35">
      <c r="A10" s="22">
        <v>2018</v>
      </c>
      <c r="B10" s="3">
        <v>2761179680</v>
      </c>
      <c r="C10" s="3">
        <v>32223447</v>
      </c>
      <c r="D10" s="3">
        <v>680307515</v>
      </c>
      <c r="E10" s="3">
        <v>4263913635</v>
      </c>
      <c r="F10" s="3">
        <v>2257320972</v>
      </c>
      <c r="G10" s="3">
        <v>193723991</v>
      </c>
      <c r="H10" s="3">
        <v>41419507</v>
      </c>
      <c r="I10" s="3">
        <v>34283683</v>
      </c>
      <c r="J10" s="3">
        <v>108570670</v>
      </c>
      <c r="K10" s="3">
        <v>29900158</v>
      </c>
      <c r="L10" s="3">
        <v>141167800</v>
      </c>
      <c r="M10" s="3">
        <v>47399185</v>
      </c>
      <c r="N10" s="12">
        <f>SUM(B10:M10)</f>
        <v>10591410243</v>
      </c>
    </row>
    <row r="11" spans="1:15" x14ac:dyDescent="0.35">
      <c r="A11" s="22">
        <v>2019</v>
      </c>
      <c r="B11" s="4">
        <v>3632819705</v>
      </c>
      <c r="C11" s="5">
        <v>34287514</v>
      </c>
      <c r="D11" s="4">
        <v>733985545</v>
      </c>
      <c r="E11" s="4">
        <v>5881088841</v>
      </c>
      <c r="F11" s="4">
        <v>2422072257</v>
      </c>
      <c r="G11" s="4">
        <v>274606452</v>
      </c>
      <c r="H11" s="4">
        <v>41974869</v>
      </c>
      <c r="I11" s="4">
        <v>35207054</v>
      </c>
      <c r="J11" s="4">
        <v>103026602</v>
      </c>
      <c r="K11" s="4">
        <v>29704002</v>
      </c>
      <c r="L11" s="4">
        <v>72337706</v>
      </c>
      <c r="M11" s="4">
        <v>44761319</v>
      </c>
      <c r="N11" s="12">
        <f t="shared" ref="N11:N12" si="0">SUM(B11:M11)</f>
        <v>13305871866</v>
      </c>
    </row>
    <row r="12" spans="1:15" ht="15" thickBot="1" x14ac:dyDescent="0.4">
      <c r="A12" s="23">
        <v>2020</v>
      </c>
      <c r="B12" s="13">
        <v>3950268471</v>
      </c>
      <c r="C12" s="13">
        <v>40351639</v>
      </c>
      <c r="D12" s="13">
        <v>656126286</v>
      </c>
      <c r="E12" s="13">
        <v>5588051879</v>
      </c>
      <c r="F12" s="13">
        <v>2248013429</v>
      </c>
      <c r="G12" s="13">
        <v>212431838</v>
      </c>
      <c r="H12" s="13">
        <v>41732211</v>
      </c>
      <c r="I12" s="13">
        <v>40582351</v>
      </c>
      <c r="J12" s="13">
        <v>105187810</v>
      </c>
      <c r="K12" s="13">
        <v>37230110</v>
      </c>
      <c r="L12" s="13">
        <v>173256306</v>
      </c>
      <c r="M12" s="13">
        <v>58091684</v>
      </c>
      <c r="N12" s="14">
        <f t="shared" si="0"/>
        <v>13151324014</v>
      </c>
      <c r="O12" s="55"/>
    </row>
    <row r="13" spans="1:15" x14ac:dyDescent="0.35">
      <c r="E13" s="55"/>
    </row>
    <row r="14" spans="1:15" ht="19" thickBot="1" x14ac:dyDescent="0.4">
      <c r="B14" s="9" t="s">
        <v>16</v>
      </c>
    </row>
    <row r="15" spans="1:15" ht="15.5" x14ac:dyDescent="0.35">
      <c r="A15" s="83" t="s">
        <v>77</v>
      </c>
      <c r="B15" s="85" t="s">
        <v>2</v>
      </c>
      <c r="C15" s="85"/>
      <c r="D15" s="85"/>
      <c r="E15" s="85"/>
      <c r="F15" s="85"/>
      <c r="G15" s="85"/>
      <c r="H15" s="85"/>
      <c r="I15" s="85"/>
      <c r="J15" s="86" t="s">
        <v>78</v>
      </c>
    </row>
    <row r="16" spans="1:15" x14ac:dyDescent="0.35">
      <c r="A16" s="84"/>
      <c r="B16" s="90" t="s">
        <v>4</v>
      </c>
      <c r="C16" s="90"/>
      <c r="D16" s="90"/>
      <c r="E16" s="90"/>
      <c r="F16" s="90"/>
      <c r="G16" s="90"/>
      <c r="H16" s="90"/>
      <c r="I16" s="90"/>
      <c r="J16" s="87"/>
    </row>
    <row r="17" spans="1:16" x14ac:dyDescent="0.35">
      <c r="A17" s="84"/>
      <c r="B17" s="61" t="s">
        <v>17</v>
      </c>
      <c r="C17" s="61" t="s">
        <v>18</v>
      </c>
      <c r="D17" s="61" t="s">
        <v>19</v>
      </c>
      <c r="E17" s="61" t="s">
        <v>20</v>
      </c>
      <c r="F17" s="61" t="s">
        <v>21</v>
      </c>
      <c r="G17" s="61" t="s">
        <v>22</v>
      </c>
      <c r="H17" s="61" t="s">
        <v>23</v>
      </c>
      <c r="I17" s="61" t="s">
        <v>24</v>
      </c>
      <c r="J17" s="87"/>
    </row>
    <row r="18" spans="1:16" ht="91" x14ac:dyDescent="0.35">
      <c r="A18" s="84"/>
      <c r="B18" s="62" t="s">
        <v>90</v>
      </c>
      <c r="C18" s="62" t="s">
        <v>91</v>
      </c>
      <c r="D18" s="62" t="s">
        <v>92</v>
      </c>
      <c r="E18" s="62" t="s">
        <v>93</v>
      </c>
      <c r="F18" s="62" t="s">
        <v>94</v>
      </c>
      <c r="G18" s="62" t="s">
        <v>95</v>
      </c>
      <c r="H18" s="62" t="s">
        <v>96</v>
      </c>
      <c r="I18" s="62" t="s">
        <v>97</v>
      </c>
      <c r="J18" s="87"/>
    </row>
    <row r="19" spans="1:16" x14ac:dyDescent="0.35">
      <c r="A19" s="22">
        <v>2018</v>
      </c>
      <c r="B19" s="69">
        <v>3758207918</v>
      </c>
      <c r="C19" s="69">
        <v>1414816814</v>
      </c>
      <c r="D19" s="69">
        <v>25679551</v>
      </c>
      <c r="E19" s="69">
        <v>98259268</v>
      </c>
      <c r="F19" s="69">
        <v>124390555</v>
      </c>
      <c r="G19" s="69">
        <v>642395809</v>
      </c>
      <c r="H19" s="69">
        <v>300388029</v>
      </c>
      <c r="I19" s="69">
        <v>22467731</v>
      </c>
      <c r="J19" s="15">
        <f>SUM(B19:I19)</f>
        <v>6386605675</v>
      </c>
    </row>
    <row r="20" spans="1:16" x14ac:dyDescent="0.35">
      <c r="A20" s="22">
        <v>2019</v>
      </c>
      <c r="B20" s="4">
        <v>3701339140</v>
      </c>
      <c r="C20" s="4">
        <v>1764872381</v>
      </c>
      <c r="D20" s="4">
        <v>31882486</v>
      </c>
      <c r="E20" s="4">
        <v>114232744</v>
      </c>
      <c r="F20" s="5">
        <v>100860586</v>
      </c>
      <c r="G20" s="4">
        <v>385717451</v>
      </c>
      <c r="H20" s="4">
        <v>229764612</v>
      </c>
      <c r="I20" s="4">
        <v>17602582</v>
      </c>
      <c r="J20" s="15">
        <f t="shared" ref="J20:J21" si="1">SUM(B20:I20)</f>
        <v>6346271982</v>
      </c>
    </row>
    <row r="21" spans="1:16" ht="15" thickBot="1" x14ac:dyDescent="0.4">
      <c r="A21" s="23">
        <v>2020</v>
      </c>
      <c r="B21" s="13">
        <v>4545093022</v>
      </c>
      <c r="C21" s="13">
        <v>564678202</v>
      </c>
      <c r="D21" s="13">
        <v>17846527</v>
      </c>
      <c r="E21" s="13">
        <v>104175976</v>
      </c>
      <c r="F21" s="13">
        <v>54812482</v>
      </c>
      <c r="G21" s="13">
        <v>225261848</v>
      </c>
      <c r="H21" s="13">
        <v>140245264</v>
      </c>
      <c r="I21" s="13">
        <v>9794340</v>
      </c>
      <c r="J21" s="16">
        <f t="shared" si="1"/>
        <v>5661907661</v>
      </c>
      <c r="K21" s="55"/>
    </row>
    <row r="22" spans="1:16" x14ac:dyDescent="0.35">
      <c r="A22" s="56"/>
      <c r="B22" s="57"/>
      <c r="C22" s="57"/>
      <c r="D22" s="57"/>
      <c r="E22" s="55"/>
      <c r="F22" s="57"/>
      <c r="G22" s="57"/>
      <c r="H22" s="57"/>
      <c r="I22" s="57"/>
      <c r="J22" s="58"/>
      <c r="K22" s="55"/>
    </row>
    <row r="23" spans="1:16" ht="19" thickBot="1" x14ac:dyDescent="0.5">
      <c r="B23" s="6" t="s">
        <v>25</v>
      </c>
    </row>
    <row r="24" spans="1:16" ht="15.5" x14ac:dyDescent="0.35">
      <c r="A24" s="83" t="s">
        <v>77</v>
      </c>
      <c r="B24" s="85" t="s">
        <v>149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8" t="s">
        <v>78</v>
      </c>
    </row>
    <row r="25" spans="1:16" x14ac:dyDescent="0.35">
      <c r="A25" s="84"/>
      <c r="B25" s="90" t="s">
        <v>4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89"/>
    </row>
    <row r="26" spans="1:16" x14ac:dyDescent="0.35">
      <c r="A26" s="84"/>
      <c r="B26" s="61" t="s">
        <v>26</v>
      </c>
      <c r="C26" s="61" t="s">
        <v>27</v>
      </c>
      <c r="D26" s="61" t="s">
        <v>28</v>
      </c>
      <c r="E26" s="61" t="s">
        <v>29</v>
      </c>
      <c r="F26" s="61" t="s">
        <v>30</v>
      </c>
      <c r="G26" s="61" t="s">
        <v>31</v>
      </c>
      <c r="H26" s="61" t="s">
        <v>32</v>
      </c>
      <c r="I26" s="61" t="s">
        <v>33</v>
      </c>
      <c r="J26" s="61" t="s">
        <v>34</v>
      </c>
      <c r="K26" s="61" t="s">
        <v>35</v>
      </c>
      <c r="L26" s="61" t="s">
        <v>36</v>
      </c>
      <c r="M26" s="61" t="s">
        <v>37</v>
      </c>
      <c r="N26" s="61" t="s">
        <v>38</v>
      </c>
      <c r="O26" s="89"/>
    </row>
    <row r="27" spans="1:16" ht="52" x14ac:dyDescent="0.35">
      <c r="A27" s="84"/>
      <c r="B27" s="62" t="s">
        <v>98</v>
      </c>
      <c r="C27" s="62" t="s">
        <v>99</v>
      </c>
      <c r="D27" s="62" t="s">
        <v>100</v>
      </c>
      <c r="E27" s="62" t="s">
        <v>101</v>
      </c>
      <c r="F27" s="62" t="s">
        <v>102</v>
      </c>
      <c r="G27" s="62" t="s">
        <v>103</v>
      </c>
      <c r="H27" s="62" t="s">
        <v>104</v>
      </c>
      <c r="I27" s="62" t="s">
        <v>105</v>
      </c>
      <c r="J27" s="62" t="s">
        <v>106</v>
      </c>
      <c r="K27" s="62" t="s">
        <v>107</v>
      </c>
      <c r="L27" s="62" t="s">
        <v>108</v>
      </c>
      <c r="M27" s="63" t="s">
        <v>109</v>
      </c>
      <c r="N27" s="62" t="s">
        <v>110</v>
      </c>
      <c r="O27" s="89"/>
    </row>
    <row r="28" spans="1:16" x14ac:dyDescent="0.35">
      <c r="A28" s="22">
        <v>2018</v>
      </c>
      <c r="B28" s="3">
        <v>38438621883</v>
      </c>
      <c r="C28" s="3">
        <v>34888515079</v>
      </c>
      <c r="D28" s="3">
        <v>491532849</v>
      </c>
      <c r="E28" s="3">
        <v>17686600</v>
      </c>
      <c r="F28" s="3">
        <v>1455712049</v>
      </c>
      <c r="G28" s="3">
        <v>457244406</v>
      </c>
      <c r="H28" s="3">
        <v>1738485763</v>
      </c>
      <c r="I28" s="3">
        <v>161060320</v>
      </c>
      <c r="J28" s="3">
        <v>1293515670</v>
      </c>
      <c r="K28" s="3">
        <v>9450576040</v>
      </c>
      <c r="L28" s="3">
        <v>3520434151</v>
      </c>
      <c r="M28" s="3">
        <v>3084752458</v>
      </c>
      <c r="N28" s="3">
        <v>33332524</v>
      </c>
      <c r="O28" s="12">
        <f>SUM(B28:N28)</f>
        <v>95031469792</v>
      </c>
    </row>
    <row r="29" spans="1:16" x14ac:dyDescent="0.35">
      <c r="A29" s="22">
        <v>2019</v>
      </c>
      <c r="B29" s="7">
        <v>37900882093</v>
      </c>
      <c r="C29" s="7">
        <v>23783422962</v>
      </c>
      <c r="D29" s="7">
        <v>521410600</v>
      </c>
      <c r="E29" s="7">
        <v>27383118</v>
      </c>
      <c r="F29" s="7">
        <v>1468532938</v>
      </c>
      <c r="G29" s="7">
        <v>544234278</v>
      </c>
      <c r="H29" s="7">
        <v>1780971992</v>
      </c>
      <c r="I29" s="7">
        <v>152819755</v>
      </c>
      <c r="J29" s="7">
        <v>1280492923</v>
      </c>
      <c r="K29" s="5">
        <v>12054170612</v>
      </c>
      <c r="L29" s="5">
        <v>3798037233</v>
      </c>
      <c r="M29" s="5">
        <v>2828342931</v>
      </c>
      <c r="N29" s="5">
        <v>47099806</v>
      </c>
      <c r="O29" s="12">
        <f t="shared" ref="O29:O30" si="2">SUM(B29:N29)</f>
        <v>86187801241</v>
      </c>
    </row>
    <row r="30" spans="1:16" ht="15" thickBot="1" x14ac:dyDescent="0.4">
      <c r="A30" s="23">
        <v>2020</v>
      </c>
      <c r="B30" s="13">
        <v>47246693012</v>
      </c>
      <c r="C30" s="13">
        <v>20753233977</v>
      </c>
      <c r="D30" s="13">
        <v>539945893</v>
      </c>
      <c r="E30" s="13">
        <v>26628953</v>
      </c>
      <c r="F30" s="13">
        <v>1605474537</v>
      </c>
      <c r="G30" s="13">
        <v>531398573</v>
      </c>
      <c r="H30" s="13">
        <v>1892587413</v>
      </c>
      <c r="I30" s="13">
        <v>153663486</v>
      </c>
      <c r="J30" s="13">
        <v>1146472683</v>
      </c>
      <c r="K30" s="13">
        <v>10356073940</v>
      </c>
      <c r="L30" s="13">
        <v>5129795841</v>
      </c>
      <c r="M30" s="13">
        <v>3132638159</v>
      </c>
      <c r="N30" s="13">
        <v>105314615</v>
      </c>
      <c r="O30" s="14">
        <f t="shared" si="2"/>
        <v>92619921082</v>
      </c>
      <c r="P30" s="55"/>
    </row>
    <row r="31" spans="1:16" x14ac:dyDescent="0.35">
      <c r="P31" s="55"/>
    </row>
    <row r="32" spans="1:16" ht="19" thickBot="1" x14ac:dyDescent="0.5">
      <c r="B32" s="6" t="s">
        <v>39</v>
      </c>
      <c r="G32" s="6" t="s">
        <v>72</v>
      </c>
    </row>
    <row r="33" spans="1:9" ht="15.5" x14ac:dyDescent="0.35">
      <c r="A33" s="83" t="s">
        <v>77</v>
      </c>
      <c r="B33" s="85" t="s">
        <v>2</v>
      </c>
      <c r="C33" s="85"/>
      <c r="D33" s="86" t="s">
        <v>78</v>
      </c>
      <c r="F33" s="83" t="s">
        <v>77</v>
      </c>
      <c r="G33" s="79" t="s">
        <v>2</v>
      </c>
      <c r="H33" s="80"/>
      <c r="I33" s="86" t="s">
        <v>78</v>
      </c>
    </row>
    <row r="34" spans="1:9" x14ac:dyDescent="0.35">
      <c r="A34" s="84"/>
      <c r="B34" s="90" t="s">
        <v>4</v>
      </c>
      <c r="C34" s="90"/>
      <c r="D34" s="87"/>
      <c r="F34" s="84"/>
      <c r="G34" s="81" t="s">
        <v>65</v>
      </c>
      <c r="H34" s="82"/>
      <c r="I34" s="87"/>
    </row>
    <row r="35" spans="1:9" x14ac:dyDescent="0.35">
      <c r="A35" s="84"/>
      <c r="B35" s="61" t="s">
        <v>40</v>
      </c>
      <c r="C35" s="61" t="s">
        <v>41</v>
      </c>
      <c r="D35" s="87"/>
      <c r="F35" s="84"/>
      <c r="G35" s="64" t="s">
        <v>73</v>
      </c>
      <c r="H35" s="64" t="s">
        <v>164</v>
      </c>
      <c r="I35" s="87"/>
    </row>
    <row r="36" spans="1:9" ht="58" x14ac:dyDescent="0.35">
      <c r="A36" s="84"/>
      <c r="B36" s="62" t="s">
        <v>111</v>
      </c>
      <c r="C36" s="62" t="s">
        <v>112</v>
      </c>
      <c r="D36" s="87"/>
      <c r="F36" s="84"/>
      <c r="G36" s="65" t="s">
        <v>147</v>
      </c>
      <c r="H36" s="65" t="s">
        <v>165</v>
      </c>
      <c r="I36" s="87"/>
    </row>
    <row r="37" spans="1:9" x14ac:dyDescent="0.35">
      <c r="A37" s="22">
        <v>2018</v>
      </c>
      <c r="B37" s="8">
        <v>539934800</v>
      </c>
      <c r="C37" s="8">
        <v>250235748</v>
      </c>
      <c r="D37" s="12">
        <f>SUM(B37:C37)</f>
        <v>790170548</v>
      </c>
      <c r="F37" s="46">
        <v>2018</v>
      </c>
      <c r="G37" s="8">
        <v>157180219</v>
      </c>
      <c r="H37" s="8">
        <v>795622795</v>
      </c>
      <c r="I37" s="12">
        <f>SUM(G37:H37)</f>
        <v>952803014</v>
      </c>
    </row>
    <row r="38" spans="1:9" x14ac:dyDescent="0.35">
      <c r="A38" s="22">
        <v>2019</v>
      </c>
      <c r="B38" s="5">
        <v>603809374</v>
      </c>
      <c r="C38" s="4">
        <v>209639891</v>
      </c>
      <c r="D38" s="12">
        <f t="shared" ref="D38:D39" si="3">SUM(B38:C38)</f>
        <v>813449265</v>
      </c>
      <c r="F38" s="46">
        <v>2019</v>
      </c>
      <c r="G38" s="4">
        <v>165540373</v>
      </c>
      <c r="H38" s="4">
        <v>792856882</v>
      </c>
      <c r="I38" s="12">
        <f>SUM(G38:H38)</f>
        <v>958397255</v>
      </c>
    </row>
    <row r="39" spans="1:9" ht="15" thickBot="1" x14ac:dyDescent="0.4">
      <c r="A39" s="23">
        <v>2020</v>
      </c>
      <c r="B39" s="13">
        <v>636450325</v>
      </c>
      <c r="C39" s="13">
        <v>223524931</v>
      </c>
      <c r="D39" s="14">
        <f t="shared" si="3"/>
        <v>859975256</v>
      </c>
      <c r="F39" s="47">
        <v>2020</v>
      </c>
      <c r="G39" s="13">
        <v>148263800</v>
      </c>
      <c r="H39" s="18">
        <v>427875382</v>
      </c>
      <c r="I39" s="14">
        <f>SUM(G39:H39)</f>
        <v>576139182</v>
      </c>
    </row>
    <row r="40" spans="1:9" x14ac:dyDescent="0.35">
      <c r="F40" s="27"/>
    </row>
    <row r="41" spans="1:9" ht="19" thickBot="1" x14ac:dyDescent="0.5">
      <c r="B41" s="9" t="s">
        <v>42</v>
      </c>
      <c r="G41" s="6" t="s">
        <v>74</v>
      </c>
    </row>
    <row r="42" spans="1:9" ht="15.5" x14ac:dyDescent="0.35">
      <c r="A42" s="83" t="s">
        <v>77</v>
      </c>
      <c r="B42" s="85" t="s">
        <v>2</v>
      </c>
      <c r="C42" s="85"/>
      <c r="D42" s="86" t="s">
        <v>78</v>
      </c>
      <c r="F42" s="83" t="s">
        <v>77</v>
      </c>
      <c r="G42" s="79" t="s">
        <v>2</v>
      </c>
      <c r="H42" s="80"/>
      <c r="I42" s="86" t="s">
        <v>78</v>
      </c>
    </row>
    <row r="43" spans="1:9" x14ac:dyDescent="0.35">
      <c r="A43" s="84"/>
      <c r="B43" s="90" t="s">
        <v>4</v>
      </c>
      <c r="C43" s="90"/>
      <c r="D43" s="87"/>
      <c r="F43" s="84"/>
      <c r="G43" s="81" t="s">
        <v>65</v>
      </c>
      <c r="H43" s="82"/>
      <c r="I43" s="87"/>
    </row>
    <row r="44" spans="1:9" x14ac:dyDescent="0.35">
      <c r="A44" s="84"/>
      <c r="B44" s="61" t="s">
        <v>43</v>
      </c>
      <c r="C44" s="61" t="s">
        <v>44</v>
      </c>
      <c r="D44" s="87"/>
      <c r="F44" s="84"/>
      <c r="G44" s="64" t="s">
        <v>75</v>
      </c>
      <c r="H44" s="64" t="s">
        <v>76</v>
      </c>
      <c r="I44" s="87"/>
    </row>
    <row r="45" spans="1:9" ht="72.5" x14ac:dyDescent="0.35">
      <c r="A45" s="84"/>
      <c r="B45" s="62" t="s">
        <v>113</v>
      </c>
      <c r="C45" s="62" t="s">
        <v>114</v>
      </c>
      <c r="D45" s="87"/>
      <c r="F45" s="84"/>
      <c r="G45" s="65" t="s">
        <v>134</v>
      </c>
      <c r="H45" s="65" t="s">
        <v>135</v>
      </c>
      <c r="I45" s="87"/>
    </row>
    <row r="46" spans="1:9" x14ac:dyDescent="0.35">
      <c r="A46" s="22">
        <v>2018</v>
      </c>
      <c r="B46" s="3">
        <v>61909050</v>
      </c>
      <c r="C46" s="3">
        <v>24772950</v>
      </c>
      <c r="D46" s="12">
        <f>SUM(B46:C46)</f>
        <v>86682000</v>
      </c>
      <c r="F46" s="22">
        <v>2018</v>
      </c>
      <c r="G46" s="8">
        <v>230297694</v>
      </c>
      <c r="H46" s="8">
        <v>852095246</v>
      </c>
      <c r="I46" s="12">
        <f>SUM(G46:H46)</f>
        <v>1082392940</v>
      </c>
    </row>
    <row r="47" spans="1:9" x14ac:dyDescent="0.35">
      <c r="A47" s="22">
        <v>2019</v>
      </c>
      <c r="B47" s="5">
        <v>48845602</v>
      </c>
      <c r="C47" s="5">
        <v>36949306</v>
      </c>
      <c r="D47" s="12">
        <f t="shared" ref="D47:D48" si="4">SUM(B47:C47)</f>
        <v>85794908</v>
      </c>
      <c r="F47" s="22">
        <v>2019</v>
      </c>
      <c r="G47" s="4">
        <v>262857742</v>
      </c>
      <c r="H47" s="4">
        <v>824260283</v>
      </c>
      <c r="I47" s="12">
        <f>SUM(G47:H47)</f>
        <v>1087118025</v>
      </c>
    </row>
    <row r="48" spans="1:9" ht="15" thickBot="1" x14ac:dyDescent="0.4">
      <c r="A48" s="23">
        <v>2020</v>
      </c>
      <c r="B48" s="13">
        <v>64097728</v>
      </c>
      <c r="C48" s="13">
        <v>36215059</v>
      </c>
      <c r="D48" s="14">
        <f t="shared" si="4"/>
        <v>100312787</v>
      </c>
      <c r="F48" s="23">
        <v>2020</v>
      </c>
      <c r="G48" s="70">
        <v>229796088</v>
      </c>
      <c r="H48" s="71">
        <v>669933816</v>
      </c>
      <c r="I48" s="14">
        <f>SUM(G48:H48)</f>
        <v>899729904</v>
      </c>
    </row>
    <row r="49" spans="1:10" x14ac:dyDescent="0.35">
      <c r="D49" s="55"/>
      <c r="J49" s="57"/>
    </row>
    <row r="50" spans="1:10" ht="19" thickBot="1" x14ac:dyDescent="0.4">
      <c r="B50" s="9" t="s">
        <v>45</v>
      </c>
    </row>
    <row r="51" spans="1:10" ht="15.5" x14ac:dyDescent="0.35">
      <c r="A51" s="83" t="s">
        <v>77</v>
      </c>
      <c r="B51" s="85" t="s">
        <v>2</v>
      </c>
      <c r="C51" s="85"/>
      <c r="D51" s="85"/>
      <c r="E51" s="85"/>
      <c r="F51" s="85"/>
      <c r="G51" s="85"/>
      <c r="H51" s="85"/>
      <c r="I51" s="85"/>
      <c r="J51" s="86" t="s">
        <v>78</v>
      </c>
    </row>
    <row r="52" spans="1:10" ht="14.5" customHeight="1" x14ac:dyDescent="0.35">
      <c r="A52" s="84"/>
      <c r="B52" s="91" t="s">
        <v>4</v>
      </c>
      <c r="C52" s="91"/>
      <c r="D52" s="91"/>
      <c r="E52" s="91"/>
      <c r="F52" s="91"/>
      <c r="G52" s="91"/>
      <c r="H52" s="91"/>
      <c r="I52" s="91"/>
      <c r="J52" s="87"/>
    </row>
    <row r="53" spans="1:10" x14ac:dyDescent="0.35">
      <c r="A53" s="84"/>
      <c r="B53" s="64" t="s">
        <v>46</v>
      </c>
      <c r="C53" s="64" t="s">
        <v>47</v>
      </c>
      <c r="D53" s="64" t="s">
        <v>48</v>
      </c>
      <c r="E53" s="64" t="s">
        <v>49</v>
      </c>
      <c r="F53" s="64" t="s">
        <v>50</v>
      </c>
      <c r="G53" s="64" t="s">
        <v>51</v>
      </c>
      <c r="H53" s="64" t="s">
        <v>52</v>
      </c>
      <c r="I53" s="64" t="s">
        <v>53</v>
      </c>
      <c r="J53" s="87"/>
    </row>
    <row r="54" spans="1:10" ht="87" x14ac:dyDescent="0.35">
      <c r="A54" s="84"/>
      <c r="B54" s="65" t="s">
        <v>115</v>
      </c>
      <c r="C54" s="65" t="s">
        <v>116</v>
      </c>
      <c r="D54" s="65" t="s">
        <v>117</v>
      </c>
      <c r="E54" s="65" t="s">
        <v>118</v>
      </c>
      <c r="F54" s="65" t="s">
        <v>119</v>
      </c>
      <c r="G54" s="65" t="s">
        <v>120</v>
      </c>
      <c r="H54" s="65" t="s">
        <v>121</v>
      </c>
      <c r="I54" s="65" t="s">
        <v>122</v>
      </c>
      <c r="J54" s="87"/>
    </row>
    <row r="55" spans="1:10" x14ac:dyDescent="0.35">
      <c r="A55" s="22">
        <v>2018</v>
      </c>
      <c r="B55" s="8">
        <v>7132236001</v>
      </c>
      <c r="C55" s="8">
        <v>584448358</v>
      </c>
      <c r="D55" s="8">
        <v>157270100</v>
      </c>
      <c r="E55" s="8">
        <v>152581761</v>
      </c>
      <c r="F55" s="8">
        <v>71643906</v>
      </c>
      <c r="G55" s="8">
        <v>23708288</v>
      </c>
      <c r="H55" s="8">
        <v>107622532</v>
      </c>
      <c r="I55" s="8">
        <v>32589054</v>
      </c>
      <c r="J55" s="12">
        <f>SUM(B55:I55)</f>
        <v>8262100000</v>
      </c>
    </row>
    <row r="56" spans="1:10" x14ac:dyDescent="0.35">
      <c r="A56" s="22">
        <v>2019</v>
      </c>
      <c r="B56" s="4">
        <v>7159572934</v>
      </c>
      <c r="C56" s="4">
        <v>481321500</v>
      </c>
      <c r="D56" s="4">
        <v>157669197</v>
      </c>
      <c r="E56" s="4">
        <v>139915933</v>
      </c>
      <c r="F56" s="4">
        <v>70627868</v>
      </c>
      <c r="G56" s="4">
        <v>23717231</v>
      </c>
      <c r="H56" s="4">
        <v>210090513</v>
      </c>
      <c r="I56" s="4">
        <v>33552299</v>
      </c>
      <c r="J56" s="12">
        <f t="shared" ref="J56:J57" si="5">SUM(B56:I56)</f>
        <v>8276467475</v>
      </c>
    </row>
    <row r="57" spans="1:10" ht="15" thickBot="1" x14ac:dyDescent="0.4">
      <c r="A57" s="23">
        <v>2020</v>
      </c>
      <c r="B57" s="13">
        <v>8628913024</v>
      </c>
      <c r="C57" s="13">
        <v>637613800</v>
      </c>
      <c r="D57" s="13">
        <v>169033639</v>
      </c>
      <c r="E57" s="13">
        <v>138938623</v>
      </c>
      <c r="F57" s="13">
        <v>78411619</v>
      </c>
      <c r="G57" s="13">
        <v>26251651</v>
      </c>
      <c r="H57" s="13">
        <v>143771338</v>
      </c>
      <c r="I57" s="13">
        <v>31972336</v>
      </c>
      <c r="J57" s="14">
        <f t="shared" si="5"/>
        <v>9854906030</v>
      </c>
    </row>
    <row r="59" spans="1:10" ht="19" thickBot="1" x14ac:dyDescent="0.5">
      <c r="B59" s="6" t="s">
        <v>54</v>
      </c>
    </row>
    <row r="60" spans="1:10" ht="15.5" x14ac:dyDescent="0.35">
      <c r="A60" s="83" t="s">
        <v>77</v>
      </c>
      <c r="B60" s="85" t="s">
        <v>2</v>
      </c>
      <c r="C60" s="85"/>
      <c r="D60" s="85"/>
      <c r="E60" s="85"/>
      <c r="F60" s="86" t="s">
        <v>78</v>
      </c>
    </row>
    <row r="61" spans="1:10" x14ac:dyDescent="0.35">
      <c r="A61" s="84"/>
      <c r="B61" s="91" t="s">
        <v>4</v>
      </c>
      <c r="C61" s="91"/>
      <c r="D61" s="91"/>
      <c r="E61" s="91"/>
      <c r="F61" s="87"/>
    </row>
    <row r="62" spans="1:10" x14ac:dyDescent="0.35">
      <c r="A62" s="84"/>
      <c r="B62" s="64" t="s">
        <v>55</v>
      </c>
      <c r="C62" s="64" t="s">
        <v>56</v>
      </c>
      <c r="D62" s="64" t="s">
        <v>57</v>
      </c>
      <c r="E62" s="64" t="s">
        <v>58</v>
      </c>
      <c r="F62" s="87"/>
    </row>
    <row r="63" spans="1:10" ht="87" x14ac:dyDescent="0.35">
      <c r="A63" s="84"/>
      <c r="B63" s="65" t="s">
        <v>123</v>
      </c>
      <c r="C63" s="65" t="s">
        <v>124</v>
      </c>
      <c r="D63" s="65" t="s">
        <v>125</v>
      </c>
      <c r="E63" s="65" t="s">
        <v>126</v>
      </c>
      <c r="F63" s="87"/>
    </row>
    <row r="64" spans="1:10" x14ac:dyDescent="0.35">
      <c r="A64" s="22">
        <v>2018</v>
      </c>
      <c r="B64" s="8">
        <v>145405117</v>
      </c>
      <c r="C64" s="8">
        <v>12984975</v>
      </c>
      <c r="D64" s="8">
        <v>137772450</v>
      </c>
      <c r="E64" s="8">
        <v>24987000</v>
      </c>
      <c r="F64" s="12">
        <f>SUM(B64:E64)</f>
        <v>321149542</v>
      </c>
    </row>
    <row r="65" spans="1:6" x14ac:dyDescent="0.35">
      <c r="A65" s="22">
        <v>2019</v>
      </c>
      <c r="B65" s="4">
        <v>162670897</v>
      </c>
      <c r="C65" s="4">
        <v>10623581</v>
      </c>
      <c r="D65" s="4">
        <v>336280945</v>
      </c>
      <c r="E65" s="4">
        <v>30069978</v>
      </c>
      <c r="F65" s="12">
        <f t="shared" ref="F65:F66" si="6">SUM(B65:E65)</f>
        <v>539645401</v>
      </c>
    </row>
    <row r="66" spans="1:6" ht="15" thickBot="1" x14ac:dyDescent="0.4">
      <c r="A66" s="23">
        <v>2020</v>
      </c>
      <c r="B66" s="13">
        <v>133232909</v>
      </c>
      <c r="C66" s="17" t="s">
        <v>61</v>
      </c>
      <c r="D66" s="18">
        <v>54530515</v>
      </c>
      <c r="E66" s="17" t="s">
        <v>61</v>
      </c>
      <c r="F66" s="14">
        <f t="shared" si="6"/>
        <v>187763424</v>
      </c>
    </row>
    <row r="68" spans="1:6" ht="19" thickBot="1" x14ac:dyDescent="0.4">
      <c r="B68" s="9" t="s">
        <v>59</v>
      </c>
    </row>
    <row r="69" spans="1:6" ht="15.5" x14ac:dyDescent="0.35">
      <c r="A69" s="83" t="s">
        <v>77</v>
      </c>
      <c r="B69" s="79" t="s">
        <v>2</v>
      </c>
      <c r="C69" s="80"/>
      <c r="D69" s="86" t="s">
        <v>78</v>
      </c>
    </row>
    <row r="70" spans="1:6" ht="14.5" customHeight="1" x14ac:dyDescent="0.35">
      <c r="A70" s="84"/>
      <c r="B70" s="92" t="s">
        <v>4</v>
      </c>
      <c r="C70" s="93"/>
      <c r="D70" s="87"/>
    </row>
    <row r="71" spans="1:6" x14ac:dyDescent="0.35">
      <c r="A71" s="84"/>
      <c r="B71" s="64" t="s">
        <v>60</v>
      </c>
      <c r="C71" s="64" t="s">
        <v>62</v>
      </c>
      <c r="D71" s="87"/>
    </row>
    <row r="72" spans="1:6" ht="101.5" x14ac:dyDescent="0.35">
      <c r="A72" s="84"/>
      <c r="B72" s="65" t="s">
        <v>127</v>
      </c>
      <c r="C72" s="65" t="s">
        <v>128</v>
      </c>
      <c r="D72" s="87"/>
    </row>
    <row r="73" spans="1:6" x14ac:dyDescent="0.35">
      <c r="A73" s="22">
        <v>2018</v>
      </c>
      <c r="B73" s="8">
        <v>79991739</v>
      </c>
      <c r="C73" s="8">
        <v>34868863</v>
      </c>
      <c r="D73" s="12">
        <f>SUM(B73:C73)</f>
        <v>114860602</v>
      </c>
    </row>
    <row r="74" spans="1:6" x14ac:dyDescent="0.35">
      <c r="A74" s="22">
        <v>2019</v>
      </c>
      <c r="B74" s="4">
        <v>92048837</v>
      </c>
      <c r="C74" s="10">
        <v>31961640</v>
      </c>
      <c r="D74" s="12">
        <f>SUM(B74:C74)</f>
        <v>124010477</v>
      </c>
    </row>
    <row r="75" spans="1:6" ht="15" thickBot="1" x14ac:dyDescent="0.4">
      <c r="A75" s="23">
        <v>2020</v>
      </c>
      <c r="B75" s="13">
        <v>73129763</v>
      </c>
      <c r="C75" s="13">
        <v>7066589</v>
      </c>
      <c r="D75" s="14">
        <f>SUM(B75:C75)</f>
        <v>80196352</v>
      </c>
    </row>
    <row r="77" spans="1:6" ht="19" thickBot="1" x14ac:dyDescent="0.5">
      <c r="B77" s="6" t="s">
        <v>63</v>
      </c>
    </row>
    <row r="78" spans="1:6" ht="15.5" x14ac:dyDescent="0.35">
      <c r="A78" s="83" t="s">
        <v>77</v>
      </c>
      <c r="B78" s="79" t="s">
        <v>2</v>
      </c>
      <c r="C78" s="80"/>
      <c r="D78" s="86" t="s">
        <v>78</v>
      </c>
    </row>
    <row r="79" spans="1:6" x14ac:dyDescent="0.35">
      <c r="A79" s="84"/>
      <c r="B79" s="81" t="s">
        <v>65</v>
      </c>
      <c r="C79" s="82"/>
      <c r="D79" s="87"/>
    </row>
    <row r="80" spans="1:6" x14ac:dyDescent="0.35">
      <c r="A80" s="84"/>
      <c r="B80" s="64" t="s">
        <v>64</v>
      </c>
      <c r="C80" s="64" t="s">
        <v>66</v>
      </c>
      <c r="D80" s="87"/>
    </row>
    <row r="81" spans="1:5" ht="101.5" x14ac:dyDescent="0.35">
      <c r="A81" s="84"/>
      <c r="B81" s="65" t="s">
        <v>129</v>
      </c>
      <c r="C81" s="65" t="s">
        <v>130</v>
      </c>
      <c r="D81" s="87"/>
    </row>
    <row r="82" spans="1:5" x14ac:dyDescent="0.35">
      <c r="A82" s="22">
        <v>2018</v>
      </c>
      <c r="B82" s="8">
        <v>80704000</v>
      </c>
      <c r="C82" s="8">
        <v>50300000</v>
      </c>
      <c r="D82" s="12">
        <f>SUM(B82:C82)</f>
        <v>131004000</v>
      </c>
    </row>
    <row r="83" spans="1:5" x14ac:dyDescent="0.35">
      <c r="A83" s="22">
        <v>2019</v>
      </c>
      <c r="B83" s="4">
        <v>85990159</v>
      </c>
      <c r="C83" s="5">
        <v>94372064</v>
      </c>
      <c r="D83" s="12">
        <f>SUM(B83:C83)</f>
        <v>180362223</v>
      </c>
    </row>
    <row r="84" spans="1:5" ht="15" thickBot="1" x14ac:dyDescent="0.4">
      <c r="A84" s="23">
        <v>2020</v>
      </c>
      <c r="B84" s="13">
        <v>155832105</v>
      </c>
      <c r="C84" s="13">
        <v>88128094</v>
      </c>
      <c r="D84" s="14">
        <f>SUM(B84:C84)</f>
        <v>243960199</v>
      </c>
      <c r="E84" s="55"/>
    </row>
    <row r="86" spans="1:5" ht="19" thickBot="1" x14ac:dyDescent="0.5">
      <c r="B86" s="6" t="s">
        <v>67</v>
      </c>
    </row>
    <row r="87" spans="1:5" ht="15.5" x14ac:dyDescent="0.35">
      <c r="A87" s="83" t="s">
        <v>77</v>
      </c>
      <c r="B87" s="85" t="s">
        <v>2</v>
      </c>
      <c r="C87" s="85"/>
      <c r="D87" s="86" t="s">
        <v>78</v>
      </c>
    </row>
    <row r="88" spans="1:5" x14ac:dyDescent="0.35">
      <c r="A88" s="84"/>
      <c r="B88" s="91" t="s">
        <v>4</v>
      </c>
      <c r="C88" s="91"/>
      <c r="D88" s="87"/>
    </row>
    <row r="89" spans="1:5" x14ac:dyDescent="0.35">
      <c r="A89" s="84"/>
      <c r="B89" s="64" t="s">
        <v>68</v>
      </c>
      <c r="C89" s="64" t="s">
        <v>69</v>
      </c>
      <c r="D89" s="87"/>
    </row>
    <row r="90" spans="1:5" ht="87" x14ac:dyDescent="0.35">
      <c r="A90" s="84"/>
      <c r="B90" s="65" t="s">
        <v>131</v>
      </c>
      <c r="C90" s="65" t="s">
        <v>132</v>
      </c>
      <c r="D90" s="87"/>
    </row>
    <row r="91" spans="1:5" x14ac:dyDescent="0.35">
      <c r="A91" s="22">
        <v>2018</v>
      </c>
      <c r="B91" s="8">
        <v>1009961399</v>
      </c>
      <c r="C91" s="8">
        <v>722071875</v>
      </c>
      <c r="D91" s="12">
        <f>SUM(B91:C91)</f>
        <v>1732033274</v>
      </c>
    </row>
    <row r="92" spans="1:5" x14ac:dyDescent="0.35">
      <c r="A92" s="22">
        <v>2019</v>
      </c>
      <c r="B92" s="10">
        <v>947509236</v>
      </c>
      <c r="C92" s="5">
        <v>561868892</v>
      </c>
      <c r="D92" s="12">
        <f t="shared" ref="D92:D93" si="7">SUM(B92:C92)</f>
        <v>1509378128</v>
      </c>
    </row>
    <row r="93" spans="1:5" ht="15" thickBot="1" x14ac:dyDescent="0.4">
      <c r="A93" s="23">
        <v>2020</v>
      </c>
      <c r="B93" s="13">
        <v>1149487535</v>
      </c>
      <c r="C93" s="13">
        <v>478853489</v>
      </c>
      <c r="D93" s="14">
        <f t="shared" si="7"/>
        <v>1628341024</v>
      </c>
      <c r="E93" s="55"/>
    </row>
    <row r="95" spans="1:5" ht="19" thickBot="1" x14ac:dyDescent="0.4">
      <c r="B95" s="9" t="s">
        <v>70</v>
      </c>
    </row>
    <row r="96" spans="1:5" ht="15.5" x14ac:dyDescent="0.35">
      <c r="A96" s="83" t="s">
        <v>77</v>
      </c>
      <c r="B96" s="66" t="s">
        <v>2</v>
      </c>
      <c r="C96" s="86" t="s">
        <v>78</v>
      </c>
    </row>
    <row r="97" spans="1:3" ht="26.5" x14ac:dyDescent="0.35">
      <c r="A97" s="94"/>
      <c r="B97" s="67" t="s">
        <v>4</v>
      </c>
      <c r="C97" s="95"/>
    </row>
    <row r="98" spans="1:3" x14ac:dyDescent="0.35">
      <c r="A98" s="84"/>
      <c r="B98" s="68" t="s">
        <v>71</v>
      </c>
      <c r="C98" s="87"/>
    </row>
    <row r="99" spans="1:3" ht="26.5" x14ac:dyDescent="0.35">
      <c r="A99" s="84"/>
      <c r="B99" s="67" t="s">
        <v>133</v>
      </c>
      <c r="C99" s="87"/>
    </row>
    <row r="100" spans="1:3" x14ac:dyDescent="0.35">
      <c r="A100" s="22">
        <v>2018</v>
      </c>
      <c r="B100" s="3">
        <v>505586324</v>
      </c>
      <c r="C100" s="12">
        <f>SUM(B100)</f>
        <v>505586324</v>
      </c>
    </row>
    <row r="101" spans="1:3" x14ac:dyDescent="0.35">
      <c r="A101" s="22">
        <v>2019</v>
      </c>
      <c r="B101" s="11">
        <v>699598337</v>
      </c>
      <c r="C101" s="12">
        <f t="shared" ref="C101:C102" si="8">SUM(B101)</f>
        <v>699598337</v>
      </c>
    </row>
    <row r="102" spans="1:3" ht="15" thickBot="1" x14ac:dyDescent="0.4">
      <c r="A102" s="23">
        <v>2020</v>
      </c>
      <c r="B102" s="13">
        <v>440818091</v>
      </c>
      <c r="C102" s="14">
        <f t="shared" si="8"/>
        <v>440818091</v>
      </c>
    </row>
  </sheetData>
  <mergeCells count="53">
    <mergeCell ref="B16:I16"/>
    <mergeCell ref="O24:O27"/>
    <mergeCell ref="B24:N24"/>
    <mergeCell ref="A33:A36"/>
    <mergeCell ref="B33:C33"/>
    <mergeCell ref="D33:D36"/>
    <mergeCell ref="B25:N25"/>
    <mergeCell ref="B34:C34"/>
    <mergeCell ref="F33:F36"/>
    <mergeCell ref="I33:I36"/>
    <mergeCell ref="G33:H33"/>
    <mergeCell ref="G34:H34"/>
    <mergeCell ref="A51:A54"/>
    <mergeCell ref="J51:J54"/>
    <mergeCell ref="B51:I51"/>
    <mergeCell ref="B43:C43"/>
    <mergeCell ref="B52:I52"/>
    <mergeCell ref="F42:F45"/>
    <mergeCell ref="I42:I45"/>
    <mergeCell ref="A96:A99"/>
    <mergeCell ref="C96:C99"/>
    <mergeCell ref="A87:A90"/>
    <mergeCell ref="B87:C87"/>
    <mergeCell ref="D87:D90"/>
    <mergeCell ref="B88:C88"/>
    <mergeCell ref="A78:A81"/>
    <mergeCell ref="D78:D81"/>
    <mergeCell ref="A60:A63"/>
    <mergeCell ref="B60:E60"/>
    <mergeCell ref="F60:F63"/>
    <mergeCell ref="A69:A72"/>
    <mergeCell ref="D69:D72"/>
    <mergeCell ref="B61:E61"/>
    <mergeCell ref="B69:C69"/>
    <mergeCell ref="B70:C70"/>
    <mergeCell ref="B78:C78"/>
    <mergeCell ref="B79:C79"/>
    <mergeCell ref="A3:N3"/>
    <mergeCell ref="A1:N1"/>
    <mergeCell ref="A2:N2"/>
    <mergeCell ref="G42:H42"/>
    <mergeCell ref="G43:H43"/>
    <mergeCell ref="A42:A45"/>
    <mergeCell ref="B42:C42"/>
    <mergeCell ref="D42:D45"/>
    <mergeCell ref="A24:A27"/>
    <mergeCell ref="A6:A9"/>
    <mergeCell ref="B6:M6"/>
    <mergeCell ref="N6:N9"/>
    <mergeCell ref="A15:A18"/>
    <mergeCell ref="J15:J18"/>
    <mergeCell ref="B15:I15"/>
    <mergeCell ref="B7:L7"/>
  </mergeCell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8"/>
  <sheetViews>
    <sheetView workbookViewId="0">
      <selection activeCell="B4" sqref="B4:C5"/>
    </sheetView>
  </sheetViews>
  <sheetFormatPr defaultColWidth="8.7265625" defaultRowHeight="14.5" x14ac:dyDescent="0.35"/>
  <cols>
    <col min="1" max="2" width="8.7265625" style="2"/>
    <col min="3" max="3" width="38.26953125" style="2" customWidth="1"/>
    <col min="4" max="5" width="8.7265625" style="2"/>
    <col min="6" max="6" width="59.54296875" style="2" customWidth="1"/>
    <col min="7" max="16384" width="8.7265625" style="2"/>
  </cols>
  <sheetData>
    <row r="1" spans="2:6" ht="21" x14ac:dyDescent="0.5">
      <c r="B1" s="1" t="s">
        <v>136</v>
      </c>
    </row>
    <row r="2" spans="2:6" ht="21" x14ac:dyDescent="0.5">
      <c r="B2" s="1"/>
    </row>
    <row r="3" spans="2:6" ht="15" thickBot="1" x14ac:dyDescent="0.4"/>
    <row r="4" spans="2:6" ht="36" customHeight="1" x14ac:dyDescent="0.35">
      <c r="B4" s="73" t="s">
        <v>77</v>
      </c>
      <c r="C4" s="49" t="s">
        <v>2</v>
      </c>
      <c r="F4" s="19" t="s">
        <v>79</v>
      </c>
    </row>
    <row r="5" spans="2:6" ht="76.5" customHeight="1" x14ac:dyDescent="0.35">
      <c r="B5" s="74"/>
      <c r="C5" s="29" t="str">
        <f>F4</f>
        <v>Dukungan Manajemen dan Pelaksanaan Tugas Teknis Lainnya Kementerian Hukum dan HAM</v>
      </c>
    </row>
    <row r="6" spans="2:6" x14ac:dyDescent="0.35">
      <c r="B6" s="22">
        <v>2018</v>
      </c>
      <c r="C6" s="25">
        <f>INDEX(Source!$B$10:$M$12,MATCH('013'!B6,Source!$A$10:$A$12,0),MATCH('013'!$C$5,Source!$B$9:$M$9,0))</f>
        <v>2761179680</v>
      </c>
    </row>
    <row r="7" spans="2:6" x14ac:dyDescent="0.35">
      <c r="B7" s="22">
        <v>2019</v>
      </c>
      <c r="C7" s="25">
        <f>INDEX(Source!$B$10:$M$12,MATCH('013'!B7,Source!$A$10:$A$12,0),MATCH('013'!$C$5,Source!$B$9:$M$9,0))</f>
        <v>3632819705</v>
      </c>
    </row>
    <row r="8" spans="2:6" ht="15" thickBot="1" x14ac:dyDescent="0.4">
      <c r="B8" s="23">
        <v>2020</v>
      </c>
      <c r="C8" s="26">
        <f>INDEX(Source!$B$10:$M$12,MATCH('013'!B8,Source!$A$10:$A$12,0),MATCH('013'!$C$5,Source!$B$9:$M$9,0))</f>
        <v>3950268471</v>
      </c>
    </row>
  </sheetData>
  <mergeCells count="1">
    <mergeCell ref="B4:B5"/>
  </mergeCells>
  <pageMargins left="0.7" right="0.7" top="0.75" bottom="0.75" header="0.3" footer="0.3"/>
  <pageSetup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Source!$B$9:$M$9</xm:f>
          </x14:formula1>
          <xm:sqref>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7"/>
  <sheetViews>
    <sheetView workbookViewId="0">
      <selection activeCell="B3" sqref="B3:C7"/>
    </sheetView>
  </sheetViews>
  <sheetFormatPr defaultColWidth="8.7265625" defaultRowHeight="14.5" x14ac:dyDescent="0.35"/>
  <cols>
    <col min="1" max="2" width="8.7265625" style="2"/>
    <col min="3" max="3" width="39.453125" style="2" customWidth="1"/>
    <col min="4" max="5" width="8.7265625" style="2"/>
    <col min="6" max="6" width="52.26953125" style="2" customWidth="1"/>
    <col min="7" max="16384" width="8.7265625" style="2"/>
  </cols>
  <sheetData>
    <row r="1" spans="2:6" ht="21" x14ac:dyDescent="0.5">
      <c r="C1" s="1" t="s">
        <v>137</v>
      </c>
    </row>
    <row r="2" spans="2:6" ht="15" thickBot="1" x14ac:dyDescent="0.4"/>
    <row r="3" spans="2:6" ht="44.5" customHeight="1" x14ac:dyDescent="0.35">
      <c r="B3" s="73" t="s">
        <v>77</v>
      </c>
      <c r="C3" s="49" t="s">
        <v>2</v>
      </c>
      <c r="F3" s="20" t="s">
        <v>90</v>
      </c>
    </row>
    <row r="4" spans="2:6" ht="92.15" customHeight="1" x14ac:dyDescent="0.35">
      <c r="B4" s="74"/>
      <c r="C4" s="29" t="str">
        <f>F3</f>
        <v>Dukungan Manajemen dan Pelaksanaan Tugas Teknis Lainnya Kejaksaan RI</v>
      </c>
    </row>
    <row r="5" spans="2:6" x14ac:dyDescent="0.35">
      <c r="B5" s="22">
        <v>2018</v>
      </c>
      <c r="C5" s="25">
        <f>INDEX(Source!$B$19:$I$21,MATCH('006'!B5,Source!$A$19:$A$21,0),MATCH('006'!$C$4,Source!$B$18:$I$18,0))</f>
        <v>3758207918</v>
      </c>
    </row>
    <row r="6" spans="2:6" x14ac:dyDescent="0.35">
      <c r="B6" s="22">
        <v>2019</v>
      </c>
      <c r="C6" s="25">
        <f>INDEX(Source!$B$19:$I$21,MATCH('006'!B6,Source!$A$19:$A$21,0),MATCH('006'!$C$4,Source!$B$18:$I$18,0))</f>
        <v>3701339140</v>
      </c>
    </row>
    <row r="7" spans="2:6" ht="15" thickBot="1" x14ac:dyDescent="0.4">
      <c r="B7" s="23">
        <v>2020</v>
      </c>
      <c r="C7" s="26">
        <f>INDEX(Source!$B$19:$I$21,MATCH('006'!B7,Source!$A$19:$A$21,0),MATCH('006'!$C$4,Source!$B$18:$I$18,0))</f>
        <v>4545093022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Source!$B$18:$I$18</xm:f>
          </x14:formula1>
          <xm:sqref>F3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7"/>
  <sheetViews>
    <sheetView workbookViewId="0">
      <selection activeCell="J5" sqref="J5"/>
    </sheetView>
  </sheetViews>
  <sheetFormatPr defaultColWidth="8.7265625" defaultRowHeight="14.5" x14ac:dyDescent="0.35"/>
  <cols>
    <col min="1" max="2" width="8.7265625" style="2"/>
    <col min="3" max="3" width="36.1796875" style="2" customWidth="1"/>
    <col min="4" max="5" width="8.7265625" style="2"/>
    <col min="6" max="6" width="48.453125" style="2" customWidth="1"/>
    <col min="7" max="16384" width="8.7265625" style="2"/>
  </cols>
  <sheetData>
    <row r="1" spans="2:6" ht="21" x14ac:dyDescent="0.5">
      <c r="C1" s="1" t="s">
        <v>138</v>
      </c>
    </row>
    <row r="2" spans="2:6" ht="15" thickBot="1" x14ac:dyDescent="0.4"/>
    <row r="3" spans="2:6" ht="41.15" customHeight="1" x14ac:dyDescent="0.35">
      <c r="B3" s="73" t="s">
        <v>77</v>
      </c>
      <c r="C3" s="49" t="s">
        <v>2</v>
      </c>
      <c r="F3" s="19" t="s">
        <v>98</v>
      </c>
    </row>
    <row r="4" spans="2:6" ht="42" customHeight="1" x14ac:dyDescent="0.35">
      <c r="B4" s="74"/>
      <c r="C4" s="29" t="str">
        <f>F3</f>
        <v>Dukungan Manajemen dan Pelaksanaan Tugas Teknis Lainnya Polri</v>
      </c>
    </row>
    <row r="5" spans="2:6" x14ac:dyDescent="0.35">
      <c r="B5" s="22">
        <v>2018</v>
      </c>
      <c r="C5" s="25">
        <f>INDEX(Source!$B$28:$N$30,MATCH('060'!B5,Source!$A$28:$A$30,0),MATCH('060'!$C$4,Source!$B$27:$N$27,0))</f>
        <v>38438621883</v>
      </c>
    </row>
    <row r="6" spans="2:6" x14ac:dyDescent="0.35">
      <c r="B6" s="22">
        <v>2019</v>
      </c>
      <c r="C6" s="25">
        <f>INDEX(Source!$B$28:$N$30,MATCH('060'!B6,Source!$A$28:$A$30,0),MATCH('060'!$C$4,Source!$B$27:$N$27,0))</f>
        <v>37900882093</v>
      </c>
    </row>
    <row r="7" spans="2:6" ht="15" thickBot="1" x14ac:dyDescent="0.4">
      <c r="B7" s="23">
        <v>2020</v>
      </c>
      <c r="C7" s="26">
        <f>INDEX(Source!$B$28:$N$30,MATCH('060'!B7,Source!$A$28:$A$30,0),MATCH('060'!$C$4,Source!$B$27:$N$27,0))</f>
        <v>47246693012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Source!$B$27:$N$27</xm:f>
          </x14:formula1>
          <xm:sqref>F3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7"/>
  <sheetViews>
    <sheetView workbookViewId="0">
      <selection activeCell="L9" sqref="L9"/>
    </sheetView>
  </sheetViews>
  <sheetFormatPr defaultColWidth="8.7265625" defaultRowHeight="14.5" x14ac:dyDescent="0.35"/>
  <cols>
    <col min="1" max="2" width="8.7265625" style="2"/>
    <col min="3" max="3" width="33.1796875" style="2" customWidth="1"/>
    <col min="4" max="5" width="8.7265625" style="2"/>
    <col min="6" max="6" width="48.54296875" style="2" customWidth="1"/>
    <col min="7" max="16384" width="8.7265625" style="2"/>
  </cols>
  <sheetData>
    <row r="1" spans="2:6" ht="21" x14ac:dyDescent="0.5">
      <c r="C1" s="1" t="s">
        <v>139</v>
      </c>
    </row>
    <row r="2" spans="2:6" ht="15" thickBot="1" x14ac:dyDescent="0.4"/>
    <row r="3" spans="2:6" ht="40.5" customHeight="1" x14ac:dyDescent="0.35">
      <c r="B3" s="73" t="s">
        <v>77</v>
      </c>
      <c r="C3" s="49" t="s">
        <v>2</v>
      </c>
      <c r="F3" s="19" t="s">
        <v>111</v>
      </c>
    </row>
    <row r="4" spans="2:6" ht="54" customHeight="1" x14ac:dyDescent="0.35">
      <c r="B4" s="74"/>
      <c r="C4" s="29" t="str">
        <f>F3</f>
        <v>Dukungan Manajemen dan Pelaksanaan Tugas Teknis Lainnya KPK</v>
      </c>
    </row>
    <row r="5" spans="2:6" x14ac:dyDescent="0.35">
      <c r="B5" s="22">
        <v>2018</v>
      </c>
      <c r="C5" s="25">
        <f>INDEX(Source!$B$37:$C$39,MATCH('093'!B5,Source!$A$37:$A$39,0),MATCH('093'!$C$4,Source!$B$36:$C$36,0))</f>
        <v>539934800</v>
      </c>
    </row>
    <row r="6" spans="2:6" x14ac:dyDescent="0.35">
      <c r="B6" s="22">
        <v>2019</v>
      </c>
      <c r="C6" s="25">
        <f>INDEX(Source!$B$37:$C$39,MATCH('093'!B6,Source!$A$37:$A$39,0),MATCH('093'!$C$4,Source!$B$36:$C$36,0))</f>
        <v>603809374</v>
      </c>
    </row>
    <row r="7" spans="2:6" ht="15" thickBot="1" x14ac:dyDescent="0.4">
      <c r="B7" s="23">
        <v>2020</v>
      </c>
      <c r="C7" s="26">
        <f>INDEX(Source!$B$37:$C$39,MATCH('093'!B7,Source!$A$37:$A$39,0),MATCH('093'!$C$4,Source!$B$36:$C$36,0))</f>
        <v>636450325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Source!$B$36:$C$36</xm:f>
          </x14:formula1>
          <xm:sqref>F3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7"/>
  <sheetViews>
    <sheetView workbookViewId="0">
      <selection activeCell="C4" sqref="C4"/>
    </sheetView>
  </sheetViews>
  <sheetFormatPr defaultColWidth="8.7265625" defaultRowHeight="14.5" x14ac:dyDescent="0.35"/>
  <cols>
    <col min="1" max="2" width="8.7265625" style="2"/>
    <col min="3" max="3" width="39.26953125" style="2" customWidth="1"/>
    <col min="4" max="5" width="8.7265625" style="2"/>
    <col min="6" max="6" width="48.453125" style="2" customWidth="1"/>
    <col min="7" max="16384" width="8.7265625" style="2"/>
  </cols>
  <sheetData>
    <row r="1" spans="2:6" ht="21" x14ac:dyDescent="0.5">
      <c r="C1" s="1" t="s">
        <v>140</v>
      </c>
    </row>
    <row r="2" spans="2:6" ht="15" thickBot="1" x14ac:dyDescent="0.4"/>
    <row r="3" spans="2:6" ht="49" customHeight="1" x14ac:dyDescent="0.35">
      <c r="B3" s="75" t="s">
        <v>77</v>
      </c>
      <c r="C3" s="49" t="s">
        <v>2</v>
      </c>
      <c r="F3" s="19" t="s">
        <v>113</v>
      </c>
    </row>
    <row r="4" spans="2:6" ht="50.5" customHeight="1" x14ac:dyDescent="0.35">
      <c r="B4" s="76"/>
      <c r="C4" s="29" t="str">
        <f>F3</f>
        <v>Dukungan Manajemen dan Pelaksanaan Tugas Teknis Lainnya Komnas HAM</v>
      </c>
    </row>
    <row r="5" spans="2:6" x14ac:dyDescent="0.35">
      <c r="B5" s="46">
        <v>2018</v>
      </c>
      <c r="C5" s="25">
        <f>INDEX(Source!$B$46:$C$48,MATCH('074'!B5,Source!$A$46:$A$48,0),MATCH('074'!$C$4,Source!$B$45:$C$45,0))</f>
        <v>61909050</v>
      </c>
    </row>
    <row r="6" spans="2:6" x14ac:dyDescent="0.35">
      <c r="B6" s="46">
        <v>2019</v>
      </c>
      <c r="C6" s="25">
        <f>INDEX(Source!$B$46:$C$48,MATCH('074'!B6,Source!$A$46:$A$48,0),MATCH('074'!$C$4,Source!$B$45:$C$45,0))</f>
        <v>48845602</v>
      </c>
    </row>
    <row r="7" spans="2:6" ht="15" thickBot="1" x14ac:dyDescent="0.4">
      <c r="B7" s="47">
        <v>2020</v>
      </c>
      <c r="C7" s="26">
        <f>INDEX(Source!$B$46:$C$48,MATCH('074'!B7,Source!$A$46:$A$48,0),MATCH('074'!$C$4,Source!$B$45:$C$45,0))</f>
        <v>64097728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Source!$B$45:$C$45</xm:f>
          </x14:formula1>
          <xm:sqref>F3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7"/>
  <sheetViews>
    <sheetView workbookViewId="0">
      <selection activeCell="J7" sqref="J7"/>
    </sheetView>
  </sheetViews>
  <sheetFormatPr defaultColWidth="8.7265625" defaultRowHeight="14.5" x14ac:dyDescent="0.35"/>
  <cols>
    <col min="1" max="2" width="8.7265625" style="2"/>
    <col min="3" max="3" width="37.26953125" style="2" customWidth="1"/>
    <col min="4" max="5" width="8.7265625" style="2"/>
    <col min="6" max="6" width="46.453125" style="2" customWidth="1"/>
    <col min="7" max="16384" width="8.7265625" style="2"/>
  </cols>
  <sheetData>
    <row r="1" spans="2:6" ht="21" x14ac:dyDescent="0.5">
      <c r="C1" s="1" t="s">
        <v>141</v>
      </c>
    </row>
    <row r="2" spans="2:6" ht="15" thickBot="1" x14ac:dyDescent="0.4"/>
    <row r="3" spans="2:6" ht="40" customHeight="1" x14ac:dyDescent="0.35">
      <c r="B3" s="73" t="s">
        <v>77</v>
      </c>
      <c r="C3" s="49" t="s">
        <v>2</v>
      </c>
      <c r="F3" s="19" t="s">
        <v>115</v>
      </c>
    </row>
    <row r="4" spans="2:6" ht="43" customHeight="1" x14ac:dyDescent="0.35">
      <c r="B4" s="74"/>
      <c r="C4" s="29" t="str">
        <f>F3</f>
        <v>Dukungan Manajemen dan Pelaksanaan Tugas Teknis Lainnya Mahkamah Agung</v>
      </c>
    </row>
    <row r="5" spans="2:6" x14ac:dyDescent="0.35">
      <c r="B5" s="22">
        <v>2018</v>
      </c>
      <c r="C5" s="25">
        <f>INDEX(Source!$B$55:$I$57,MATCH('005'!B5,Source!$A$55:$A$57,0),MATCH('005'!$C$4,Source!$B$54:$I$54,0))</f>
        <v>7132236001</v>
      </c>
    </row>
    <row r="6" spans="2:6" x14ac:dyDescent="0.35">
      <c r="B6" s="22">
        <v>2019</v>
      </c>
      <c r="C6" s="25">
        <f>INDEX(Source!$B$55:$I$57,MATCH('005'!B6,Source!$A$55:$A$57,0),MATCH('005'!$C$4,Source!$B$54:$I$54,0))</f>
        <v>7159572934</v>
      </c>
    </row>
    <row r="7" spans="2:6" ht="15" thickBot="1" x14ac:dyDescent="0.4">
      <c r="B7" s="23">
        <v>2020</v>
      </c>
      <c r="C7" s="26">
        <f>INDEX(Source!$B$55:$I$57,MATCH('005'!B7,Source!$A$55:$A$57,0),MATCH('005'!$C$4,Source!$B$54:$I$54,0))</f>
        <v>8628913024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Source!$B$54:$I$54</xm:f>
          </x14:formula1>
          <xm:sqref>F3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F8"/>
  <sheetViews>
    <sheetView workbookViewId="0">
      <selection activeCell="I4" sqref="I4"/>
    </sheetView>
  </sheetViews>
  <sheetFormatPr defaultColWidth="8.7265625" defaultRowHeight="14.5" x14ac:dyDescent="0.35"/>
  <cols>
    <col min="1" max="2" width="8.7265625" style="2"/>
    <col min="3" max="3" width="35" style="2" customWidth="1"/>
    <col min="4" max="5" width="8.7265625" style="2"/>
    <col min="6" max="6" width="54.54296875" style="2" customWidth="1"/>
    <col min="7" max="16384" width="8.7265625" style="2"/>
  </cols>
  <sheetData>
    <row r="1" spans="2:6" ht="21" x14ac:dyDescent="0.5">
      <c r="C1" s="1" t="s">
        <v>142</v>
      </c>
    </row>
    <row r="2" spans="2:6" ht="15" thickBot="1" x14ac:dyDescent="0.4"/>
    <row r="3" spans="2:6" ht="42" customHeight="1" x14ac:dyDescent="0.35">
      <c r="B3" s="73" t="s">
        <v>77</v>
      </c>
      <c r="C3" s="28" t="s">
        <v>2</v>
      </c>
      <c r="F3" s="19" t="s">
        <v>123</v>
      </c>
    </row>
    <row r="4" spans="2:6" ht="61" customHeight="1" x14ac:dyDescent="0.35">
      <c r="B4" s="74"/>
      <c r="C4" s="29" t="str">
        <f>F3</f>
        <v>Dukungan Manajemen dan Pelaksanaan Tugas Teknis Lainnya Mahkamah Konstitusi RI</v>
      </c>
    </row>
    <row r="5" spans="2:6" x14ac:dyDescent="0.35">
      <c r="B5" s="22">
        <v>2018</v>
      </c>
      <c r="C5" s="25">
        <f>INDEX(Source!$B$64:$E$66,MATCH('077'!B5,Source!$A$64:$A$66,0),MATCH('077'!$C$4,Source!$B$63:$E$63,0))</f>
        <v>145405117</v>
      </c>
    </row>
    <row r="6" spans="2:6" x14ac:dyDescent="0.35">
      <c r="B6" s="22">
        <v>2019</v>
      </c>
      <c r="C6" s="25">
        <f>INDEX(Source!$B$64:$E$66,MATCH('077'!B6,Source!$A$64:$A$66,0),MATCH('077'!$C$4,Source!$B$63:$E$63,0))</f>
        <v>162670897</v>
      </c>
    </row>
    <row r="7" spans="2:6" ht="15" thickBot="1" x14ac:dyDescent="0.4">
      <c r="B7" s="23">
        <v>2020</v>
      </c>
      <c r="C7" s="26">
        <f>INDEX(Source!$B$64:$E$66,MATCH('077'!B7,Source!$A$64:$A$66,0),MATCH('077'!$C$4,Source!$B$63:$E$63,0))</f>
        <v>133232909</v>
      </c>
    </row>
    <row r="8" spans="2:6" x14ac:dyDescent="0.35">
      <c r="B8" s="21"/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Source!$B$63:$E$63</xm:f>
          </x14:formula1>
          <xm:sqref>F3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7"/>
  <sheetViews>
    <sheetView workbookViewId="0">
      <selection activeCell="I11" sqref="I11"/>
    </sheetView>
  </sheetViews>
  <sheetFormatPr defaultColWidth="8.7265625" defaultRowHeight="14.5" x14ac:dyDescent="0.35"/>
  <cols>
    <col min="1" max="2" width="8.7265625" style="2"/>
    <col min="3" max="3" width="42" style="2" customWidth="1"/>
    <col min="4" max="5" width="8.7265625" style="2"/>
    <col min="6" max="6" width="53.1796875" style="2" customWidth="1"/>
    <col min="7" max="16384" width="8.7265625" style="2"/>
  </cols>
  <sheetData>
    <row r="1" spans="2:6" ht="21" x14ac:dyDescent="0.5">
      <c r="C1" s="1" t="s">
        <v>143</v>
      </c>
    </row>
    <row r="2" spans="2:6" ht="15" thickBot="1" x14ac:dyDescent="0.4"/>
    <row r="3" spans="2:6" ht="44.15" customHeight="1" x14ac:dyDescent="0.35">
      <c r="B3" s="73" t="s">
        <v>77</v>
      </c>
      <c r="C3" s="28" t="s">
        <v>2</v>
      </c>
      <c r="F3" s="19" t="s">
        <v>127</v>
      </c>
    </row>
    <row r="4" spans="2:6" ht="55.5" customHeight="1" x14ac:dyDescent="0.35">
      <c r="B4" s="74"/>
      <c r="C4" s="29" t="str">
        <f>F3</f>
        <v>Dukungan Manajemen dan Pelaksanaan Tugas Teknis Lainnya Komisi Yudisial</v>
      </c>
    </row>
    <row r="5" spans="2:6" x14ac:dyDescent="0.35">
      <c r="B5" s="22">
        <v>2018</v>
      </c>
      <c r="C5" s="25">
        <f>INDEX(Source!$B$73:$C$75,MATCH('100'!B5,Source!$A$73:$A$75,0),MATCH('100'!$C$4,Source!$B$72:$C$72,0))</f>
        <v>79991739</v>
      </c>
    </row>
    <row r="6" spans="2:6" x14ac:dyDescent="0.35">
      <c r="B6" s="22">
        <v>2019</v>
      </c>
      <c r="C6" s="25">
        <f>INDEX(Source!$B$73:$C$75,MATCH('100'!B6,Source!$A$73:$A$75,0),MATCH('100'!$C$4,Source!$B$72:$C$72,0))</f>
        <v>92048837</v>
      </c>
    </row>
    <row r="7" spans="2:6" ht="15" thickBot="1" x14ac:dyDescent="0.4">
      <c r="B7" s="23">
        <v>2020</v>
      </c>
      <c r="C7" s="26">
        <f>INDEX(Source!$B$73:$C$75,MATCH('100'!B7,Source!$A$73:$A$75,0),MATCH('100'!$C$4,Source!$B$72:$C$72,0))</f>
        <v>73129763</v>
      </c>
    </row>
  </sheetData>
  <mergeCells count="1">
    <mergeCell ref="B3:B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Source!$B$72:$C$72</xm:f>
          </x14:formula1>
          <xm:sqref>F3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Keterangan</vt:lpstr>
      <vt:lpstr>013</vt:lpstr>
      <vt:lpstr>006</vt:lpstr>
      <vt:lpstr>060</vt:lpstr>
      <vt:lpstr>093</vt:lpstr>
      <vt:lpstr>074</vt:lpstr>
      <vt:lpstr>005</vt:lpstr>
      <vt:lpstr>077</vt:lpstr>
      <vt:lpstr>100</vt:lpstr>
      <vt:lpstr>078</vt:lpstr>
      <vt:lpstr>113</vt:lpstr>
      <vt:lpstr>001</vt:lpstr>
      <vt:lpstr>095</vt:lpstr>
      <vt:lpstr>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Deasy</cp:lastModifiedBy>
  <dcterms:created xsi:type="dcterms:W3CDTF">2019-09-26T01:46:19Z</dcterms:created>
  <dcterms:modified xsi:type="dcterms:W3CDTF">2020-11-12T10:05:52Z</dcterms:modified>
</cp:coreProperties>
</file>