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Update Perpres 72 2020\"/>
    </mc:Choice>
  </mc:AlternateContent>
  <xr:revisionPtr revIDLastSave="0" documentId="13_ncr:1_{2D6978DE-12F4-4032-B7CF-32BC39E8AD33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10" r:id="rId1"/>
    <sheet name="020" sheetId="2" r:id="rId2"/>
    <sheet name="042" sheetId="14" r:id="rId3"/>
    <sheet name="081" sheetId="3" r:id="rId4"/>
    <sheet name="080" sheetId="5" r:id="rId5"/>
    <sheet name="085" sheetId="6" r:id="rId6"/>
    <sheet name="083" sheetId="7" r:id="rId7"/>
    <sheet name="082" sheetId="8" r:id="rId8"/>
    <sheet name="079" sheetId="9" r:id="rId9"/>
    <sheet name="Source" sheetId="1" r:id="rId10"/>
  </sheets>
  <calcPr calcId="191029"/>
</workbook>
</file>

<file path=xl/calcChain.xml><?xml version="1.0" encoding="utf-8"?>
<calcChain xmlns="http://schemas.openxmlformats.org/spreadsheetml/2006/main">
  <c r="C4" i="14" l="1"/>
  <c r="C5" i="14" s="1"/>
  <c r="C4" i="9"/>
  <c r="C7" i="14" l="1"/>
  <c r="C6" i="14"/>
  <c r="N20" i="1"/>
  <c r="N21" i="1"/>
  <c r="N19" i="1"/>
  <c r="C6" i="9" l="1"/>
  <c r="C4" i="8"/>
  <c r="C6" i="8" s="1"/>
  <c r="C4" i="7"/>
  <c r="C6" i="7" s="1"/>
  <c r="C4" i="6"/>
  <c r="C7" i="6" s="1"/>
  <c r="C4" i="5"/>
  <c r="C6" i="5" s="1"/>
  <c r="C4" i="3"/>
  <c r="C6" i="3" s="1"/>
  <c r="C4" i="2"/>
  <c r="C6" i="2" s="1"/>
  <c r="C5" i="6" l="1"/>
  <c r="C5" i="8"/>
  <c r="C7" i="3"/>
  <c r="C7" i="8"/>
  <c r="C6" i="6"/>
  <c r="C5" i="5"/>
  <c r="C5" i="7"/>
  <c r="C5" i="9"/>
  <c r="C5" i="3"/>
  <c r="C7" i="5"/>
  <c r="C7" i="7"/>
  <c r="C7" i="9"/>
  <c r="C7" i="2"/>
  <c r="C5" i="2"/>
  <c r="D77" i="1"/>
  <c r="D76" i="1"/>
  <c r="D75" i="1"/>
  <c r="D68" i="1"/>
  <c r="D67" i="1"/>
  <c r="D66" i="1"/>
  <c r="D59" i="1"/>
  <c r="D58" i="1"/>
  <c r="D57" i="1"/>
  <c r="D50" i="1"/>
  <c r="D49" i="1"/>
  <c r="D48" i="1"/>
  <c r="E41" i="1"/>
  <c r="E40" i="1"/>
  <c r="E39" i="1"/>
  <c r="E32" i="1"/>
  <c r="E31" i="1"/>
  <c r="E30" i="1"/>
  <c r="P11" i="1"/>
  <c r="P12" i="1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Deasy</author>
  </authors>
  <commentList>
    <comment ref="F3" authorId="0" shapeId="0" xr:uid="{F8861EF5-8E15-4B23-A76F-DC0D518AF4FD}">
      <text>
        <r>
          <rPr>
            <b/>
            <sz val="9"/>
            <color indexed="81"/>
            <rFont val="Tahoma"/>
            <family val="2"/>
          </rPr>
          <t>Klik di 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<sst xmlns="http://schemas.openxmlformats.org/spreadsheetml/2006/main" count="196" uniqueCount="116">
  <si>
    <t>MITRA KERJA KOMISI VII DPR RI</t>
  </si>
  <si>
    <t>020 - Kementerian Energi dan Sumber Daya Mineral</t>
  </si>
  <si>
    <t>Program</t>
  </si>
  <si>
    <t>020.01.01</t>
  </si>
  <si>
    <t>Ekonomi</t>
  </si>
  <si>
    <t>020.01.02</t>
  </si>
  <si>
    <t>020.02.03</t>
  </si>
  <si>
    <t>020.04.06</t>
  </si>
  <si>
    <t>020.05.07</t>
  </si>
  <si>
    <t>020.06.08</t>
  </si>
  <si>
    <t>020.07.11</t>
  </si>
  <si>
    <t>020.11.04</t>
  </si>
  <si>
    <t>020.12.05</t>
  </si>
  <si>
    <t>020.13.09</t>
  </si>
  <si>
    <t>020.14.10</t>
  </si>
  <si>
    <t>020.15.12</t>
  </si>
  <si>
    <t>Pendidikan</t>
  </si>
  <si>
    <t>081 - Badan Pengkajian dan Penerapan Teknologi (BPPT)</t>
  </si>
  <si>
    <t>080 - Badan Tenaga Nuklir (BATAN)</t>
  </si>
  <si>
    <t>080.01.01</t>
  </si>
  <si>
    <t>Pelayanan Umum</t>
  </si>
  <si>
    <t>080.01.06</t>
  </si>
  <si>
    <t>085 - Badan Pengawas Tenaga Nuklir (BAPETEN)</t>
  </si>
  <si>
    <t>085.01.01</t>
  </si>
  <si>
    <t>-</t>
  </si>
  <si>
    <t>085.01.06</t>
  </si>
  <si>
    <t>083 - Badan Informasi Geospasial (BIG)</t>
  </si>
  <si>
    <t>083.01.01</t>
  </si>
  <si>
    <t>Perlindungan Lingkungan Hidup</t>
  </si>
  <si>
    <t>083.01.06</t>
  </si>
  <si>
    <t>082 - Lembaga Penerbangan dan Antariksa Nasional (LAPAN)</t>
  </si>
  <si>
    <t>082.01.01</t>
  </si>
  <si>
    <t>082.01.06</t>
  </si>
  <si>
    <t>079 - Lembaga Ilmu Pengetahuan Indonesia (LIPI)</t>
  </si>
  <si>
    <t>079.01.01</t>
  </si>
  <si>
    <t>079.01.06</t>
  </si>
  <si>
    <t>Tahun</t>
  </si>
  <si>
    <t>Total</t>
  </si>
  <si>
    <t>Peningkatan Sarana dan Prasarana Aparatur Kementerian ESDM</t>
  </si>
  <si>
    <t>Pengawasan dan Peningkatan Akuntabilitas Aparatur Kementerian ESDM</t>
  </si>
  <si>
    <t>Pengelolaan dan Penyediaan Minyak dan Gas Bumi</t>
  </si>
  <si>
    <t>Pengelolaan Ketenagalistrikan</t>
  </si>
  <si>
    <t>Pembinaan dan Pengusahaan Mineral dan Batubara</t>
  </si>
  <si>
    <t>Dukungan Manajemen dan Pelaksanaan Tugas Teknis Lainnya Dewan Energi Nasional</t>
  </si>
  <si>
    <t>Penelitian dan Pengembangan Kementerian ESDM</t>
  </si>
  <si>
    <t>Pengembangan Sumber Daya Manusia ESDM</t>
  </si>
  <si>
    <t>Penelitian, Mitigasi dan Pelayanan Geologi</t>
  </si>
  <si>
    <t>Pengaturan dan Pengawasan Penyediaan dan Pendistribusian Bahan Bakar Minyak dan Pengangkutan Gas Bumi Melalui Pipa</t>
  </si>
  <si>
    <t>Pengelolaan Energi Baru Terbarukan Dan Konservasi Energi</t>
  </si>
  <si>
    <t>Pengelolaan MIGAS Aceh</t>
  </si>
  <si>
    <t>Dukungan Manajemen dan Pelaksanaan Tugas Teknis Lainnya BPPT</t>
  </si>
  <si>
    <t>Pengkajian dan Penerapan Teknologi</t>
  </si>
  <si>
    <t>Penelitian Pengembangan dan Penerapan Energi Nuklir, Isotop dan Radiasi</t>
  </si>
  <si>
    <t>Dukungan Manajemen dan Pelaksanaan Tugas Teknis Lainnya BAPETEN</t>
  </si>
  <si>
    <t>Pengawasan Pemanfaatan Tenaga Nuklir</t>
  </si>
  <si>
    <t>Dukungan Manajemen dan Pelaksanaan Tugas Teknis Lainnya Badan Informasi Geospasial</t>
  </si>
  <si>
    <t>Penyelenggaraan Informasi Geospasial</t>
  </si>
  <si>
    <t>Dukungan Manajemen dan Pelaksanaan Tugas Teknis Lainnya LAPAN</t>
  </si>
  <si>
    <t>Pengembangan Teknologi Penerbangan dan Antariksa</t>
  </si>
  <si>
    <t>Dukungan Manajemen dan Pelaksanaan Tugas Teknis Lainnya LIPI</t>
  </si>
  <si>
    <t>Penelitian, Penguasaan, dan Pemanfaatan Iptek</t>
  </si>
  <si>
    <t>ANGGARAN KEMENTERIAN ENERGI DAN SUMBER DAYA MINERAL TAHUN ANGGARAN 2018-2020 (dalam ribu rupiah)</t>
  </si>
  <si>
    <t>ANGGARAN BADAN PENGKAJIAN DAN PENERAPAN TEKNOLOGI TAHUN ANGGARAN 2018-2020 (dalam ribu rupiah)</t>
  </si>
  <si>
    <t>ANGGARAN BADAN TENAGA NUKLIR TAHUN ANGGARAN 2018-2020 (dalam ribu rupiah)</t>
  </si>
  <si>
    <t>ANGGARAN BADAN PENGAWAS TENAGA NUKLIR TAHUN ANGGARAN 2018-2020 (dalam ribu rupiah)</t>
  </si>
  <si>
    <t>ANGGARAN BADAN INFORMASI GEOSPASIAL TAHUN ANGGARAN 2018-2020 (dalam ribu rupiah)</t>
  </si>
  <si>
    <t>ANGGARAN LEMBAGA PENERBANGAN DAN ANTARIKSA NASIONAL TAHUN ANGGARAN 2018-2020 (dalam ribu rupiah)</t>
  </si>
  <si>
    <t>ANGGARAN LEMBAGA ILMU PENGETAHUAN INDONESIA TAHUN ANGGARAN 2018-2020 (dalam ribu rupiah)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</si>
  <si>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</si>
  <si>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</si>
  <si>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</si>
  <si>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</si>
  <si>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</si>
  <si>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</si>
  <si>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Catatan:</t>
  </si>
  <si>
    <t>Data anggaran menurut kode dan fungsi program dapat diakses pada menu 'Source'.</t>
  </si>
  <si>
    <t>RENCANA KERJA DAN ANGGARAN KEMENTERIAN/LEMBAGA TAHUN ANGGARAN 2018-2020</t>
  </si>
  <si>
    <t>RENCANA KERJA ANGGARAN KEMENTERIAN/LEMBAGA TAHUN ANGGARAN 2018 - 2020</t>
  </si>
  <si>
    <t>1. Energi</t>
  </si>
  <si>
    <t>2. Riset dan Teknologi</t>
  </si>
  <si>
    <t>Komisi VII DPR RI mempunyai ruang lingkup tugas di bidang:</t>
  </si>
  <si>
    <t>042 - Kementerian Riset dan Teknologi/Badan Riset dan Inovasi Nasional</t>
  </si>
  <si>
    <t>042.01.01</t>
  </si>
  <si>
    <t>Dukungan Manajemen dan Tugas Teknis Lainnya</t>
  </si>
  <si>
    <t>Dukungan Manajemen dan Pelaksanaan Tugas Teknis Lainnya Kementerian ESDM</t>
  </si>
  <si>
    <t>042.06.09</t>
  </si>
  <si>
    <t>Penguatan Riset dan Pengembangan</t>
  </si>
  <si>
    <t>Dukungan Manajemen dan Tugas Teknis Lainnya (Pendidikan)</t>
  </si>
  <si>
    <t>042.07.10</t>
  </si>
  <si>
    <t>Penguatan Inovasi</t>
  </si>
  <si>
    <t>081.04.01</t>
  </si>
  <si>
    <t>081.04.02</t>
  </si>
  <si>
    <t>081.04.06</t>
  </si>
  <si>
    <t>Peningkatan Sarana dan Prasarana Aparatur BPPT</t>
  </si>
  <si>
    <t>Dukungan Manajemen dan Pelaksanaan Tugas Teknis Lainnya BATAN</t>
  </si>
  <si>
    <t>020.16.13</t>
  </si>
  <si>
    <t>042 - Kementerian Riset dan Teknologi/Badan Riset dan Inovasi (BRIN)</t>
  </si>
  <si>
    <t>042.02.03</t>
  </si>
  <si>
    <t>Pengawasan dan Peningkatan Akuntabilitas Aparatur Kementerian Riset, Teknologi, dan Pendidikan Tinggi</t>
  </si>
  <si>
    <t>042.03.06</t>
  </si>
  <si>
    <t>Peningkatan Kualitas Kelembagaan Iptek dan Dikti (Pendidikan)</t>
  </si>
  <si>
    <t>042.04.07</t>
  </si>
  <si>
    <t>Pembelajaran dan Kemahasiswaan</t>
  </si>
  <si>
    <t>042.05.08</t>
  </si>
  <si>
    <t>Peningkatan Kualitas Sumber Daya Iptek dan Dikti (Pendidikan)</t>
  </si>
  <si>
    <t>Penguatan Riset dan Pengembangan (Pendidikan)</t>
  </si>
  <si>
    <t>Penguatan Inovasi (Pendidikan)</t>
  </si>
  <si>
    <t>Peningkatan Kualitas Kelembagaan Iptek dan Dikti</t>
  </si>
  <si>
    <t>Peningkatan Kualitas Sumber Daya Iptek dan Dikti</t>
  </si>
  <si>
    <t>*) Tahun anggaran 2018-2019, nama instansi Kementerian Riset, Teknologi dan Pendidikan Tinggi (Kemenristek Dikti)</t>
  </si>
  <si>
    <t>**) Tahun anggaran 2020, nama instansi diubah menjadi Kementerian Riset dan Teknologi. Adapun pendidikan tinggi menjadi lingkup Kementerian Pendidikan dan Kebudayaan (Kemendikbud) sebagai mitra kerja Komisi X DPR RI</t>
  </si>
  <si>
    <t>(dalam ribuan rupiah)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</si>
  <si>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</si>
  <si>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</si>
  <si>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</si>
  <si>
    <t>ANGGARAN KEMENTERIAN RISET DAN TEKNOLOGI TAHUN ANGGARAN 2018-2020 (dalam ribu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</si>
</sst>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Rp&quot;* #,##0_);_(&quot;Rp&quot;* \(#,##0\);_(&quot;Rp&quot;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  <font>
      <sz val="11"/>
      <color theme="1"/>
      <name val="Arial"/>
      <family val="2"/>
    </font>
    <font>
      <sz val="8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22">
    <xf numFmtId="0" fontId="0" fillId="0" borderId="0" xfId="0"/>
    <xf numFmtId="0" fontId="0" fillId="3" borderId="0" xfId="0" applyFill="1"/>
    <xf numFmtId="0" fontId="5" fillId="3" borderId="0" xfId="0" applyFont="1" applyFill="1"/>
    <xf numFmtId="0" fontId="6" fillId="3" borderId="7" xfId="0" applyFont="1" applyFill="1" applyBorder="1" applyAlignment="1">
      <alignment horizontal="center" vertical="center"/>
    </xf>
    <xf numFmtId="41" fontId="0" fillId="3" borderId="8" xfId="0" applyNumberFormat="1" applyFill="1" applyBorder="1"/>
    <xf numFmtId="3" fontId="4" fillId="3" borderId="1" xfId="0" applyNumberFormat="1" applyFont="1" applyFill="1" applyBorder="1" applyAlignment="1">
      <alignment vertical="center"/>
    </xf>
    <xf numFmtId="3" fontId="4" fillId="3" borderId="1" xfId="0" quotePrefix="1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3" fontId="4" fillId="3" borderId="1" xfId="0" quotePrefix="1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/>
    </xf>
    <xf numFmtId="3" fontId="0" fillId="3" borderId="10" xfId="0" applyNumberFormat="1" applyFill="1" applyBorder="1"/>
    <xf numFmtId="3" fontId="0" fillId="3" borderId="10" xfId="0" applyNumberFormat="1" applyFill="1" applyBorder="1" applyAlignment="1">
      <alignment horizontal="right" vertical="center"/>
    </xf>
    <xf numFmtId="41" fontId="0" fillId="3" borderId="11" xfId="0" applyNumberFormat="1" applyFill="1" applyBorder="1"/>
    <xf numFmtId="0" fontId="5" fillId="3" borderId="0" xfId="0" applyFont="1" applyFill="1" applyAlignment="1">
      <alignment vertical="center"/>
    </xf>
    <xf numFmtId="41" fontId="8" fillId="3" borderId="8" xfId="0" applyNumberFormat="1" applyFont="1" applyFill="1" applyBorder="1" applyAlignment="1">
      <alignment horizontal="right" vertical="center"/>
    </xf>
    <xf numFmtId="41" fontId="8" fillId="3" borderId="1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3" fontId="8" fillId="3" borderId="8" xfId="0" applyNumberFormat="1" applyFont="1" applyFill="1" applyBorder="1"/>
    <xf numFmtId="3" fontId="4" fillId="3" borderId="1" xfId="0" applyNumberFormat="1" applyFont="1" applyFill="1" applyBorder="1" applyAlignment="1">
      <alignment horizontal="right"/>
    </xf>
    <xf numFmtId="3" fontId="8" fillId="3" borderId="11" xfId="0" applyNumberFormat="1" applyFont="1" applyFill="1" applyBorder="1"/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0" fillId="3" borderId="8" xfId="2" applyNumberFormat="1" applyFont="1" applyFill="1" applyBorder="1"/>
    <xf numFmtId="164" fontId="0" fillId="3" borderId="11" xfId="2" applyNumberFormat="1" applyFont="1" applyFill="1" applyBorder="1"/>
    <xf numFmtId="164" fontId="0" fillId="3" borderId="0" xfId="2" applyNumberFormat="1" applyFont="1" applyFill="1"/>
    <xf numFmtId="0" fontId="4" fillId="3" borderId="0" xfId="0" applyFont="1" applyFill="1"/>
    <xf numFmtId="0" fontId="3" fillId="3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5" fillId="2" borderId="0" xfId="0" applyFont="1" applyFill="1" applyBorder="1"/>
    <xf numFmtId="0" fontId="15" fillId="3" borderId="0" xfId="0" applyFont="1" applyFill="1"/>
    <xf numFmtId="0" fontId="15" fillId="2" borderId="18" xfId="0" applyFont="1" applyFill="1" applyBorder="1"/>
    <xf numFmtId="0" fontId="15" fillId="2" borderId="19" xfId="0" applyFont="1" applyFill="1" applyBorder="1"/>
    <xf numFmtId="0" fontId="15" fillId="2" borderId="20" xfId="0" applyFont="1" applyFill="1" applyBorder="1"/>
    <xf numFmtId="0" fontId="15" fillId="2" borderId="21" xfId="0" applyFont="1" applyFill="1" applyBorder="1"/>
    <xf numFmtId="0" fontId="15" fillId="2" borderId="22" xfId="0" applyFont="1" applyFill="1" applyBorder="1"/>
    <xf numFmtId="0" fontId="17" fillId="2" borderId="0" xfId="0" applyFont="1" applyFill="1" applyBorder="1"/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/>
    </xf>
    <xf numFmtId="0" fontId="15" fillId="2" borderId="23" xfId="0" applyFont="1" applyFill="1" applyBorder="1"/>
    <xf numFmtId="0" fontId="15" fillId="2" borderId="24" xfId="0" applyFont="1" applyFill="1" applyBorder="1"/>
    <xf numFmtId="0" fontId="15" fillId="2" borderId="25" xfId="0" applyFont="1" applyFill="1" applyBorder="1"/>
    <xf numFmtId="0" fontId="16" fillId="2" borderId="0" xfId="0" applyFont="1" applyFill="1" applyBorder="1" applyAlignment="1">
      <alignment horizontal="center" vertical="center"/>
    </xf>
    <xf numFmtId="0" fontId="18" fillId="2" borderId="21" xfId="0" applyFont="1" applyFill="1" applyBorder="1"/>
    <xf numFmtId="0" fontId="0" fillId="2" borderId="0" xfId="0" applyFill="1" applyBorder="1"/>
    <xf numFmtId="0" fontId="0" fillId="2" borderId="22" xfId="0" applyFill="1" applyBorder="1"/>
    <xf numFmtId="0" fontId="15" fillId="2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/>
    <xf numFmtId="0" fontId="4" fillId="3" borderId="0" xfId="0" quotePrefix="1" applyFont="1" applyFill="1" applyBorder="1" applyAlignment="1">
      <alignment horizontal="right"/>
    </xf>
    <xf numFmtId="3" fontId="0" fillId="3" borderId="0" xfId="0" applyNumberFormat="1" applyFill="1" applyBorder="1" applyAlignment="1">
      <alignment horizontal="right" vertical="center"/>
    </xf>
    <xf numFmtId="41" fontId="0" fillId="3" borderId="0" xfId="0" applyNumberFormat="1" applyFill="1" applyBorder="1"/>
    <xf numFmtId="3" fontId="0" fillId="3" borderId="0" xfId="0" applyNumberFormat="1" applyFill="1"/>
    <xf numFmtId="3" fontId="4" fillId="3" borderId="10" xfId="0" quotePrefix="1" applyNumberFormat="1" applyFont="1" applyFill="1" applyBorder="1" applyAlignment="1">
      <alignment horizontal="right"/>
    </xf>
    <xf numFmtId="3" fontId="4" fillId="3" borderId="10" xfId="0" quotePrefix="1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right"/>
    </xf>
    <xf numFmtId="3" fontId="0" fillId="3" borderId="1" xfId="1" applyNumberFormat="1" applyFont="1" applyFill="1" applyBorder="1" applyAlignment="1">
      <alignment horizontal="right" vertical="center"/>
    </xf>
    <xf numFmtId="3" fontId="0" fillId="3" borderId="1" xfId="1" applyNumberFormat="1" applyFont="1" applyFill="1" applyBorder="1" applyAlignment="1">
      <alignment horizontal="center" vertical="center"/>
    </xf>
    <xf numFmtId="3" fontId="0" fillId="3" borderId="1" xfId="1" quotePrefix="1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3" fontId="0" fillId="0" borderId="10" xfId="0" quotePrefix="1" applyNumberFormat="1" applyBorder="1" applyAlignment="1">
      <alignment horizontal="right" vertical="center"/>
    </xf>
    <xf numFmtId="0" fontId="0" fillId="3" borderId="0" xfId="0" applyFill="1"/>
    <xf numFmtId="3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/>
    <xf numFmtId="3" fontId="4" fillId="3" borderId="1" xfId="1" applyNumberFormat="1" applyFont="1" applyFill="1" applyBorder="1"/>
    <xf numFmtId="3" fontId="0" fillId="3" borderId="1" xfId="1" applyNumberFormat="1" applyFont="1" applyFill="1" applyBorder="1"/>
    <xf numFmtId="3" fontId="4" fillId="3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 vertical="center"/>
    </xf>
    <xf numFmtId="3" fontId="0" fillId="3" borderId="8" xfId="0" applyNumberFormat="1" applyFill="1" applyBorder="1"/>
    <xf numFmtId="3" fontId="0" fillId="3" borderId="11" xfId="0" applyNumberFormat="1" applyFill="1" applyBorder="1"/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3" fontId="7" fillId="4" borderId="6" xfId="0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4">
    <cellStyle name="Comma" xfId="2" builtinId="3"/>
    <cellStyle name="Comma [0]" xfId="1" builtinId="6"/>
    <cellStyle name="Currency [0] 2" xfId="3" xr:uid="{D8AA1A4C-87C1-4509-8F44-5FF99AD170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6B-4A56-BF72-B0EC07B60E15}"/>
                </c:ext>
              </c:extLst>
            </c:dLbl>
            <c:dLbl>
              <c:idx val="1"/>
              <c:layout>
                <c:manualLayout>
                  <c:x val="2.2222222222222223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B-4A56-BF72-B0EC07B60E15}"/>
                </c:ext>
              </c:extLst>
            </c:dLbl>
            <c:dLbl>
              <c:idx val="2"/>
              <c:layout>
                <c:manualLayout>
                  <c:x val="1.9444444444444445E-2"/>
                  <c:y val="-3.7037037037037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6B-4A56-BF72-B0EC07B60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'020'!$C$5:$C$7</c:f>
              <c:numCache>
                <c:formatCode>_(* #,##0_);_(* \(#,##0\);_(* "-"??_);_(@_)</c:formatCode>
                <c:ptCount val="3"/>
                <c:pt idx="0">
                  <c:v>57116345</c:v>
                </c:pt>
                <c:pt idx="1">
                  <c:v>35632701</c:v>
                </c:pt>
                <c:pt idx="2">
                  <c:v>51734671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B-4A56-BF72-B0EC07B60E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925248"/>
        <c:axId val="83936384"/>
        <c:axId val="0"/>
      </c:bar3DChart>
      <c:catAx>
        <c:axId val="8392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6384"/>
        <c:crosses val="autoZero"/>
        <c:auto val="1"/>
        <c:lblAlgn val="ctr"/>
        <c:lblOffset val="100"/>
        <c:noMultiLvlLbl val="0"/>
      </c:catAx>
      <c:valAx>
        <c:axId val="839363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8392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7777777777777752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4E-4BD5-A598-ED3C6227F76A}"/>
                </c:ext>
              </c:extLst>
            </c:dLbl>
            <c:dLbl>
              <c:idx val="1"/>
              <c:layout>
                <c:manualLayout>
                  <c:x val="1.3888888888888888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4E-4BD5-A598-ED3C6227F76A}"/>
                </c:ext>
              </c:extLst>
            </c:dLbl>
            <c:dLbl>
              <c:idx val="2"/>
              <c:layout>
                <c:manualLayout>
                  <c:x val="1.9444444444444445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4E-4BD5-A598-ED3C6227F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'042'!$B$5:$B$7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'042'!$C$5:$C$7</c:f>
              <c:numCache>
                <c:formatCode>#,##0</c:formatCode>
                <c:ptCount val="3"/>
                <c:pt idx="0">
                  <c:v>1555852009</c:v>
                </c:pt>
                <c:pt idx="1">
                  <c:v>2397053302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E-4BD5-A598-ED3C6227F7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6914528"/>
        <c:axId val="636915512"/>
        <c:axId val="0"/>
      </c:bar3DChart>
      <c:catAx>
        <c:axId val="6369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15512"/>
        <c:crosses val="autoZero"/>
        <c:auto val="1"/>
        <c:lblAlgn val="ctr"/>
        <c:lblOffset val="100"/>
        <c:noMultiLvlLbl val="0"/>
      </c:catAx>
      <c:valAx>
        <c:axId val="6369155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691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00000000000001E-2"/>
                  <c:y val="-4.6296296296296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21-4263-A58E-F56A26F929D7}"/>
                </c:ext>
              </c:extLst>
            </c:dLbl>
            <c:dLbl>
              <c:idx val="1"/>
              <c:layout>
                <c:manualLayout>
                  <c:x val="1.388888888888888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21-4263-A58E-F56A26F929D7}"/>
                </c:ext>
              </c:extLst>
            </c:dLbl>
            <c:dLbl>
              <c:idx val="2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21-4263-A58E-F56A26F929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'081'!$C$5:$C$7</c:f>
              <c:numCache>
                <c:formatCode>_(* #,##0_);_(* \(#,##0\);_(* "-"??_);_(@_)</c:formatCode>
                <c:ptCount val="3"/>
                <c:pt idx="0">
                  <c:v>480246224</c:v>
                </c:pt>
                <c:pt idx="1">
                  <c:v>423633551</c:v>
                </c:pt>
                <c:pt idx="2">
                  <c:v>524079864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21-4263-A58E-F56A26F929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6572544"/>
        <c:axId val="116575232"/>
        <c:axId val="0"/>
      </c:bar3DChart>
      <c:catAx>
        <c:axId val="1165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75232"/>
        <c:crosses val="autoZero"/>
        <c:auto val="1"/>
        <c:lblAlgn val="ctr"/>
        <c:lblOffset val="100"/>
        <c:noMultiLvlLbl val="0"/>
      </c:catAx>
      <c:valAx>
        <c:axId val="11657523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165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666666666666666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2-4E3A-8060-6C8641536376}"/>
                </c:ext>
              </c:extLst>
            </c:dLbl>
            <c:dLbl>
              <c:idx val="1"/>
              <c:layout>
                <c:manualLayout>
                  <c:x val="8.3333333333333332E-3"/>
                  <c:y val="-2.77777777777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2-4E3A-8060-6C8641536376}"/>
                </c:ext>
              </c:extLst>
            </c:dLbl>
            <c:dLbl>
              <c:idx val="2"/>
              <c:layout>
                <c:manualLayout>
                  <c:x val="1.1111111111111112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2-4E3A-8060-6C8641536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'080'!$C$5:$C$7</c:f>
              <c:numCache>
                <c:formatCode>_(* #,##0_);_(* \(#,##0\);_(* "-"??_);_(@_)</c:formatCode>
                <c:ptCount val="3"/>
                <c:pt idx="0">
                  <c:v>724953995</c:v>
                </c:pt>
                <c:pt idx="1">
                  <c:v>708234590</c:v>
                </c:pt>
                <c:pt idx="2">
                  <c:v>530289470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32-4E3A-8060-6C86415363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021248"/>
        <c:axId val="84022400"/>
        <c:axId val="0"/>
      </c:bar3DChart>
      <c:catAx>
        <c:axId val="8402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2400"/>
        <c:crosses val="autoZero"/>
        <c:auto val="1"/>
        <c:lblAlgn val="ctr"/>
        <c:lblOffset val="100"/>
        <c:noMultiLvlLbl val="0"/>
      </c:catAx>
      <c:valAx>
        <c:axId val="84022400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8402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00000000000001E-2"/>
                  <c:y val="-2.7777777777777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4-45C7-A913-0CB03FF07ADD}"/>
                </c:ext>
              </c:extLst>
            </c:dLbl>
            <c:dLbl>
              <c:idx val="1"/>
              <c:layout>
                <c:manualLayout>
                  <c:x val="1.6666666666666666E-2"/>
                  <c:y val="-4.1666666666666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4-45C7-A913-0CB03FF07ADD}"/>
                </c:ext>
              </c:extLst>
            </c:dLbl>
            <c:dLbl>
              <c:idx val="2"/>
              <c:layout>
                <c:manualLayout>
                  <c:x val="1.6666666666666666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4-45C7-A913-0CB03FF07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'085'!$C$5:$C$7</c:f>
              <c:numCache>
                <c:formatCode>_(* #,##0_);_(* \(#,##0\);_(* "-"??_);_(@_)</c:formatCode>
                <c:ptCount val="3"/>
                <c:pt idx="0">
                  <c:v>107947415</c:v>
                </c:pt>
                <c:pt idx="1">
                  <c:v>103292818</c:v>
                </c:pt>
                <c:pt idx="2">
                  <c:v>89471602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4-45C7-A913-0CB03FF07A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75456"/>
        <c:axId val="108678144"/>
        <c:axId val="0"/>
      </c:bar3DChart>
      <c:catAx>
        <c:axId val="10867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78144"/>
        <c:crosses val="autoZero"/>
        <c:auto val="1"/>
        <c:lblAlgn val="ctr"/>
        <c:lblOffset val="100"/>
        <c:noMultiLvlLbl val="0"/>
      </c:catAx>
      <c:valAx>
        <c:axId val="10867814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86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333333333333333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5-45BC-B4CE-C41E2035EAFC}"/>
                </c:ext>
              </c:extLst>
            </c:dLbl>
            <c:dLbl>
              <c:idx val="1"/>
              <c:layout>
                <c:manualLayout>
                  <c:x val="1.9444444444444445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5-45BC-B4CE-C41E2035EAFC}"/>
                </c:ext>
              </c:extLst>
            </c:dLbl>
            <c:dLbl>
              <c:idx val="2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75-45BC-B4CE-C41E2035EA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'083'!$C$5:$C$7</c:f>
              <c:numCache>
                <c:formatCode>_(* #,##0_);_(* \(#,##0\);_(* "-"??_);_(@_)</c:formatCode>
                <c:ptCount val="3"/>
                <c:pt idx="0">
                  <c:v>173477164</c:v>
                </c:pt>
                <c:pt idx="1">
                  <c:v>163056400</c:v>
                </c:pt>
                <c:pt idx="2">
                  <c:v>160328790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5-45BC-B4CE-C41E2035E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701952"/>
        <c:axId val="108754048"/>
        <c:axId val="0"/>
      </c:bar3DChart>
      <c:catAx>
        <c:axId val="10870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54048"/>
        <c:crosses val="autoZero"/>
        <c:auto val="1"/>
        <c:lblAlgn val="ctr"/>
        <c:lblOffset val="100"/>
        <c:noMultiLvlLbl val="0"/>
      </c:catAx>
      <c:valAx>
        <c:axId val="10875404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870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1D-4929-A1C2-169908790F90}"/>
                </c:ext>
              </c:extLst>
            </c:dLbl>
            <c:dLbl>
              <c:idx val="1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D-4929-A1C2-169908790F90}"/>
                </c:ext>
              </c:extLst>
            </c:dLbl>
            <c:dLbl>
              <c:idx val="2"/>
              <c:layout>
                <c:manualLayout>
                  <c:x val="1.1111111111111112E-2"/>
                  <c:y val="-2.3148148148148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D-4929-A1C2-169908790F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'082'!$C$5:$C$7</c:f>
              <c:numCache>
                <c:formatCode>_(* #,##0_);_(* \(#,##0\);_(* "-"??_);_(@_)</c:formatCode>
                <c:ptCount val="3"/>
                <c:pt idx="0">
                  <c:v>707489000</c:v>
                </c:pt>
                <c:pt idx="1">
                  <c:v>688698000</c:v>
                </c:pt>
                <c:pt idx="2">
                  <c:v>581063084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D-4929-A1C2-169908790F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892544"/>
        <c:axId val="108895232"/>
        <c:axId val="0"/>
      </c:bar3DChart>
      <c:catAx>
        <c:axId val="1088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95232"/>
        <c:crosses val="autoZero"/>
        <c:auto val="1"/>
        <c:lblAlgn val="ctr"/>
        <c:lblOffset val="100"/>
        <c:noMultiLvlLbl val="0"/>
      </c:catAx>
      <c:valAx>
        <c:axId val="10889523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88925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00000000000001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DC-4E2F-B9BA-9AC23E302636}"/>
                </c:ext>
              </c:extLst>
            </c:dLbl>
            <c:dLbl>
              <c:idx val="1"/>
              <c:layout>
                <c:manualLayout>
                  <c:x val="1.9444444444444445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DC-4E2F-B9BA-9AC23E302636}"/>
                </c:ext>
              </c:extLst>
            </c:dLbl>
            <c:dLbl>
              <c:idx val="2"/>
              <c:layout>
                <c:manualLayout>
                  <c:x val="1.6666666666666666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DC-4E2F-B9BA-9AC23E302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'079'!$C$5:$C$7</c:f>
              <c:numCache>
                <c:formatCode>_(* #,##0_);_(* \(#,##0\);_(* "-"??_);_(@_)</c:formatCode>
                <c:ptCount val="3"/>
                <c:pt idx="0">
                  <c:v>145378721</c:v>
                </c:pt>
                <c:pt idx="1">
                  <c:v>157941689</c:v>
                </c:pt>
                <c:pt idx="2">
                  <c:v>756745777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DC-4E2F-B9BA-9AC23E3026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46400"/>
        <c:axId val="108647936"/>
        <c:axId val="0"/>
      </c:bar3DChart>
      <c:catAx>
        <c:axId val="1086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47936"/>
        <c:crosses val="autoZero"/>
        <c:auto val="1"/>
        <c:lblAlgn val="ctr"/>
        <c:lblOffset val="100"/>
        <c:noMultiLvlLbl val="0"/>
      </c:catAx>
      <c:valAx>
        <c:axId val="108647936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86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</xdr:row>
      <xdr:rowOff>109537</xdr:rowOff>
    </xdr:from>
    <xdr:to>
      <xdr:col>7</xdr:col>
      <xdr:colOff>485775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403225</xdr:colOff>
      <xdr:row>3</xdr:row>
      <xdr:rowOff>165100</xdr:rowOff>
    </xdr:from>
    <xdr:to>
      <xdr:col>7</xdr:col>
      <xdr:colOff>387350</xdr:colOff>
      <xdr:row>16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AF4FE15-A357-4B32-9B2D-582D55273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95250</xdr:rowOff>
    </xdr:from>
    <xdr:to>
      <xdr:col>7</xdr:col>
      <xdr:colOff>276225</xdr:colOff>
      <xdr:row>17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3</xdr:row>
      <xdr:rowOff>147637</xdr:rowOff>
    </xdr:from>
    <xdr:to>
      <xdr:col>7</xdr:col>
      <xdr:colOff>285750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128587</xdr:rowOff>
    </xdr:from>
    <xdr:to>
      <xdr:col>6</xdr:col>
      <xdr:colOff>542925</xdr:colOff>
      <xdr:row>17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33337</xdr:rowOff>
    </xdr:from>
    <xdr:to>
      <xdr:col>7</xdr:col>
      <xdr:colOff>285750</xdr:colOff>
      <xdr:row>16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42862</xdr:rowOff>
    </xdr:from>
    <xdr:to>
      <xdr:col>7</xdr:col>
      <xdr:colOff>257175</xdr:colOff>
      <xdr:row>15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</xdr:row>
      <xdr:rowOff>71437</xdr:rowOff>
    </xdr:from>
    <xdr:to>
      <xdr:col>7</xdr:col>
      <xdr:colOff>76200</xdr:colOff>
      <xdr:row>16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6"/>
  <sheetViews>
    <sheetView tabSelected="1" workbookViewId="0">
      <selection activeCell="F7" sqref="F7"/>
    </sheetView>
  </sheetViews>
  <sheetFormatPr defaultColWidth="9.1796875" defaultRowHeight="14" x14ac:dyDescent="0.3"/>
  <cols>
    <col min="1" max="1" width="9.1796875" style="37"/>
    <col min="2" max="2" width="3.81640625" style="37" customWidth="1"/>
    <col min="3" max="3" width="23.453125" style="37" customWidth="1"/>
    <col min="4" max="4" width="1.453125" style="37" customWidth="1"/>
    <col min="5" max="5" width="1.54296875" style="37" customWidth="1"/>
    <col min="6" max="16384" width="9.1796875" style="37"/>
  </cols>
  <sheetData>
    <row r="2" spans="2:20" ht="14.5" thickBot="1" x14ac:dyDescent="0.35"/>
    <row r="3" spans="2:20" ht="14.5" thickTop="1" x14ac:dyDescent="0.3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/>
    </row>
    <row r="4" spans="2:20" x14ac:dyDescent="0.3">
      <c r="B4" s="41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42"/>
    </row>
    <row r="5" spans="2:20" ht="21" customHeight="1" x14ac:dyDescent="0.4">
      <c r="B5" s="41"/>
      <c r="C5" s="93" t="s">
        <v>76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42"/>
    </row>
    <row r="6" spans="2:20" ht="21" customHeight="1" x14ac:dyDescent="0.3">
      <c r="B6" s="41"/>
      <c r="C6" s="92" t="s">
        <v>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36"/>
      <c r="T6" s="42"/>
    </row>
    <row r="7" spans="2:20" s="1" customFormat="1" ht="21" customHeight="1" x14ac:dyDescent="0.35">
      <c r="B7" s="51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2"/>
      <c r="T7" s="53"/>
    </row>
    <row r="8" spans="2:20" s="1" customFormat="1" ht="15" customHeight="1" x14ac:dyDescent="0.35">
      <c r="B8" s="51"/>
      <c r="C8" s="44" t="s">
        <v>80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2"/>
      <c r="T8" s="53"/>
    </row>
    <row r="9" spans="2:20" s="1" customFormat="1" ht="14.25" customHeight="1" x14ac:dyDescent="0.35">
      <c r="B9" s="51"/>
      <c r="C9" s="44" t="s">
        <v>78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2"/>
      <c r="T9" s="53"/>
    </row>
    <row r="10" spans="2:20" s="1" customFormat="1" ht="14.5" x14ac:dyDescent="0.35">
      <c r="B10" s="51"/>
      <c r="C10" s="54" t="s">
        <v>79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2"/>
      <c r="T10" s="53"/>
    </row>
    <row r="11" spans="2:20" x14ac:dyDescent="0.3">
      <c r="B11" s="41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42"/>
    </row>
    <row r="12" spans="2:20" x14ac:dyDescent="0.3">
      <c r="B12" s="41"/>
      <c r="C12" s="36" t="s">
        <v>68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42"/>
    </row>
    <row r="13" spans="2:20" x14ac:dyDescent="0.3">
      <c r="B13" s="41"/>
      <c r="C13" s="36" t="s">
        <v>69</v>
      </c>
      <c r="D13" s="36" t="s">
        <v>70</v>
      </c>
      <c r="E13" s="36"/>
      <c r="F13" s="36" t="s">
        <v>112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42"/>
    </row>
    <row r="14" spans="2:20" x14ac:dyDescent="0.3">
      <c r="B14" s="41"/>
      <c r="C14" s="36" t="s">
        <v>71</v>
      </c>
      <c r="D14" s="36" t="s">
        <v>70</v>
      </c>
      <c r="E14" s="36"/>
      <c r="F14" s="36" t="s">
        <v>113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42"/>
    </row>
    <row r="15" spans="2:20" x14ac:dyDescent="0.3">
      <c r="B15" s="41"/>
      <c r="C15" s="36" t="s">
        <v>72</v>
      </c>
      <c r="D15" s="36" t="s">
        <v>70</v>
      </c>
      <c r="E15" s="36"/>
      <c r="F15" s="36" t="s">
        <v>114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42"/>
    </row>
    <row r="16" spans="2:20" x14ac:dyDescent="0.3"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42"/>
    </row>
    <row r="17" spans="2:20" x14ac:dyDescent="0.3">
      <c r="B17" s="41"/>
      <c r="C17" s="36" t="s">
        <v>73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42"/>
    </row>
    <row r="18" spans="2:20" x14ac:dyDescent="0.3">
      <c r="B18" s="41"/>
      <c r="C18" s="43" t="s">
        <v>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42"/>
    </row>
    <row r="19" spans="2:20" x14ac:dyDescent="0.3">
      <c r="B19" s="41"/>
      <c r="C19" s="43" t="s">
        <v>96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42"/>
    </row>
    <row r="20" spans="2:20" x14ac:dyDescent="0.3">
      <c r="B20" s="41"/>
      <c r="C20" s="44" t="s">
        <v>17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42"/>
    </row>
    <row r="21" spans="2:20" x14ac:dyDescent="0.3">
      <c r="B21" s="41"/>
      <c r="C21" s="45" t="s">
        <v>18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42"/>
    </row>
    <row r="22" spans="2:20" x14ac:dyDescent="0.3">
      <c r="B22" s="41"/>
      <c r="C22" s="46" t="s">
        <v>22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42"/>
    </row>
    <row r="23" spans="2:20" x14ac:dyDescent="0.3">
      <c r="B23" s="41"/>
      <c r="C23" s="44" t="s">
        <v>26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42"/>
    </row>
    <row r="24" spans="2:20" x14ac:dyDescent="0.3">
      <c r="B24" s="41"/>
      <c r="C24" s="43" t="s">
        <v>30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42"/>
    </row>
    <row r="25" spans="2:20" x14ac:dyDescent="0.3">
      <c r="B25" s="41"/>
      <c r="C25" s="43" t="s">
        <v>33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42"/>
    </row>
    <row r="26" spans="2:20" x14ac:dyDescent="0.3">
      <c r="B26" s="41"/>
      <c r="C26" s="4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42"/>
    </row>
    <row r="27" spans="2:20" x14ac:dyDescent="0.3">
      <c r="B27" s="41"/>
      <c r="C27" s="4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42"/>
    </row>
    <row r="28" spans="2:20" x14ac:dyDescent="0.3">
      <c r="B28" s="41"/>
      <c r="C28" s="4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2"/>
    </row>
    <row r="29" spans="2:20" x14ac:dyDescent="0.3">
      <c r="B29" s="41"/>
      <c r="C29" s="36" t="s">
        <v>74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2"/>
    </row>
    <row r="30" spans="2:20" x14ac:dyDescent="0.3">
      <c r="B30" s="41"/>
      <c r="C30" s="36" t="s">
        <v>75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42"/>
    </row>
    <row r="31" spans="2:20" x14ac:dyDescent="0.3">
      <c r="B31" s="41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2"/>
    </row>
    <row r="32" spans="2:20" x14ac:dyDescent="0.3"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42"/>
    </row>
    <row r="33" spans="2:20" x14ac:dyDescent="0.3">
      <c r="B33" s="41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42"/>
    </row>
    <row r="34" spans="2:20" x14ac:dyDescent="0.3">
      <c r="B34" s="41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2"/>
    </row>
    <row r="35" spans="2:20" ht="14.5" thickBot="1" x14ac:dyDescent="0.35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/>
    </row>
    <row r="36" spans="2:20" ht="14.5" thickTop="1" x14ac:dyDescent="0.3"/>
  </sheetData>
  <mergeCells count="2">
    <mergeCell ref="C6:R6"/>
    <mergeCell ref="C5:S5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7"/>
  <sheetViews>
    <sheetView zoomScale="69" zoomScaleNormal="69" workbookViewId="0">
      <selection activeCell="H44" sqref="H44"/>
    </sheetView>
  </sheetViews>
  <sheetFormatPr defaultColWidth="9.1796875" defaultRowHeight="14.5" x14ac:dyDescent="0.35"/>
  <cols>
    <col min="1" max="1" width="10.54296875" style="1" customWidth="1"/>
    <col min="2" max="2" width="17.81640625" style="1" customWidth="1"/>
    <col min="3" max="3" width="17.7265625" style="1" customWidth="1"/>
    <col min="4" max="5" width="17.81640625" style="1" customWidth="1"/>
    <col min="6" max="6" width="17.54296875" style="1" customWidth="1"/>
    <col min="7" max="7" width="17.7265625" style="1" customWidth="1"/>
    <col min="8" max="8" width="17.81640625" style="1" customWidth="1"/>
    <col min="9" max="9" width="17.7265625" style="1" customWidth="1"/>
    <col min="10" max="10" width="17.81640625" style="1" customWidth="1"/>
    <col min="11" max="11" width="17.7265625" style="1" customWidth="1"/>
    <col min="12" max="12" width="18.453125" style="1" customWidth="1"/>
    <col min="13" max="13" width="17.54296875" style="1" customWidth="1"/>
    <col min="14" max="14" width="17.7265625" style="1" customWidth="1"/>
    <col min="15" max="15" width="17.81640625" style="1" customWidth="1"/>
    <col min="16" max="16" width="17.7265625" style="1" customWidth="1"/>
    <col min="17" max="17" width="12.453125" style="1" bestFit="1" customWidth="1"/>
    <col min="18" max="16384" width="9.1796875" style="1"/>
  </cols>
  <sheetData>
    <row r="1" spans="1:21" s="30" customFormat="1" ht="21" x14ac:dyDescent="0.5">
      <c r="A1" s="121" t="s">
        <v>77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21" s="30" customFormat="1" ht="21" x14ac:dyDescent="0.3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21" s="30" customFormat="1" ht="21" x14ac:dyDescent="0.35">
      <c r="A3" s="120" t="s">
        <v>111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21" s="30" customFormat="1" ht="21" x14ac:dyDescent="0.35">
      <c r="A4" s="31"/>
      <c r="B4" s="31"/>
      <c r="C4" s="31"/>
      <c r="D4" s="31"/>
      <c r="E4" s="31"/>
      <c r="F4" s="31"/>
      <c r="G4" s="31"/>
    </row>
    <row r="5" spans="1:21" ht="19" thickBot="1" x14ac:dyDescent="0.5">
      <c r="B5" s="2" t="s">
        <v>1</v>
      </c>
    </row>
    <row r="6" spans="1:21" ht="15.5" x14ac:dyDescent="0.35">
      <c r="A6" s="106" t="s">
        <v>36</v>
      </c>
      <c r="B6" s="112" t="s">
        <v>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03" t="s">
        <v>37</v>
      </c>
    </row>
    <row r="7" spans="1:21" x14ac:dyDescent="0.35">
      <c r="A7" s="107"/>
      <c r="B7" s="111" t="s">
        <v>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55" t="s">
        <v>16</v>
      </c>
      <c r="P7" s="105"/>
    </row>
    <row r="8" spans="1:21" ht="15" customHeight="1" x14ac:dyDescent="0.35">
      <c r="A8" s="107"/>
      <c r="B8" s="55" t="s">
        <v>3</v>
      </c>
      <c r="C8" s="55" t="s">
        <v>5</v>
      </c>
      <c r="D8" s="55" t="s">
        <v>6</v>
      </c>
      <c r="E8" s="55" t="s">
        <v>7</v>
      </c>
      <c r="F8" s="55" t="s">
        <v>8</v>
      </c>
      <c r="G8" s="55" t="s">
        <v>9</v>
      </c>
      <c r="H8" s="55" t="s">
        <v>10</v>
      </c>
      <c r="I8" s="55" t="s">
        <v>11</v>
      </c>
      <c r="J8" s="55" t="s">
        <v>12</v>
      </c>
      <c r="K8" s="55" t="s">
        <v>13</v>
      </c>
      <c r="L8" s="55" t="s">
        <v>14</v>
      </c>
      <c r="M8" s="55" t="s">
        <v>15</v>
      </c>
      <c r="N8" s="55" t="s">
        <v>95</v>
      </c>
      <c r="O8" s="55" t="s">
        <v>12</v>
      </c>
      <c r="P8" s="105"/>
    </row>
    <row r="9" spans="1:21" ht="150.75" customHeight="1" x14ac:dyDescent="0.35">
      <c r="A9" s="107"/>
      <c r="B9" s="25" t="s">
        <v>84</v>
      </c>
      <c r="C9" s="26" t="s">
        <v>38</v>
      </c>
      <c r="D9" s="25" t="s">
        <v>39</v>
      </c>
      <c r="E9" s="25" t="s">
        <v>40</v>
      </c>
      <c r="F9" s="25" t="s">
        <v>41</v>
      </c>
      <c r="G9" s="25" t="s">
        <v>42</v>
      </c>
      <c r="H9" s="25" t="s">
        <v>43</v>
      </c>
      <c r="I9" s="25" t="s">
        <v>44</v>
      </c>
      <c r="J9" s="25" t="s">
        <v>45</v>
      </c>
      <c r="K9" s="25" t="s">
        <v>46</v>
      </c>
      <c r="L9" s="25" t="s">
        <v>47</v>
      </c>
      <c r="M9" s="25" t="s">
        <v>48</v>
      </c>
      <c r="N9" s="25" t="s">
        <v>49</v>
      </c>
      <c r="O9" s="25" t="s">
        <v>45</v>
      </c>
      <c r="P9" s="105"/>
    </row>
    <row r="10" spans="1:21" x14ac:dyDescent="0.35">
      <c r="A10" s="3">
        <v>2018</v>
      </c>
      <c r="B10" s="65">
        <v>342179448</v>
      </c>
      <c r="C10" s="66">
        <v>9794634</v>
      </c>
      <c r="D10" s="66">
        <v>80431910</v>
      </c>
      <c r="E10" s="66">
        <v>1729967194</v>
      </c>
      <c r="F10" s="66">
        <v>141273370</v>
      </c>
      <c r="G10" s="66">
        <v>364571634</v>
      </c>
      <c r="H10" s="66">
        <v>57116345</v>
      </c>
      <c r="I10" s="66">
        <v>566950824</v>
      </c>
      <c r="J10" s="66">
        <v>329666524</v>
      </c>
      <c r="K10" s="66">
        <v>859817575</v>
      </c>
      <c r="L10" s="67">
        <v>183355740</v>
      </c>
      <c r="M10" s="66">
        <v>1722218242</v>
      </c>
      <c r="N10" s="68" t="s">
        <v>24</v>
      </c>
      <c r="O10" s="66">
        <v>109756394</v>
      </c>
      <c r="P10" s="4">
        <f>SUM(B10:O10)</f>
        <v>6497099834</v>
      </c>
    </row>
    <row r="11" spans="1:21" x14ac:dyDescent="0.35">
      <c r="A11" s="3">
        <v>2019</v>
      </c>
      <c r="B11" s="5">
        <v>342456898</v>
      </c>
      <c r="C11" s="6" t="s">
        <v>24</v>
      </c>
      <c r="D11" s="7">
        <v>64768004</v>
      </c>
      <c r="E11" s="7">
        <v>1171369684</v>
      </c>
      <c r="F11" s="7">
        <v>97538427</v>
      </c>
      <c r="G11" s="7">
        <v>295524722</v>
      </c>
      <c r="H11" s="8">
        <v>35632701</v>
      </c>
      <c r="I11" s="7">
        <v>425059669</v>
      </c>
      <c r="J11" s="7">
        <v>271911967</v>
      </c>
      <c r="K11" s="7">
        <v>735681081</v>
      </c>
      <c r="L11" s="8">
        <v>168810242</v>
      </c>
      <c r="M11" s="7">
        <v>1195648659</v>
      </c>
      <c r="N11" s="9" t="s">
        <v>24</v>
      </c>
      <c r="O11" s="7">
        <v>185014361</v>
      </c>
      <c r="P11" s="4">
        <f t="shared" ref="P11:P12" si="0">SUM(B11:O11)</f>
        <v>4989416415</v>
      </c>
    </row>
    <row r="12" spans="1:21" ht="15" thickBot="1" x14ac:dyDescent="0.4">
      <c r="A12" s="10">
        <v>2020</v>
      </c>
      <c r="B12" s="11">
        <v>409531371</v>
      </c>
      <c r="C12" s="63" t="s">
        <v>24</v>
      </c>
      <c r="D12" s="62">
        <v>149061262</v>
      </c>
      <c r="E12" s="11">
        <v>1779700589</v>
      </c>
      <c r="F12" s="11">
        <v>133666727</v>
      </c>
      <c r="G12" s="11">
        <v>490940242</v>
      </c>
      <c r="H12" s="12">
        <v>51734671</v>
      </c>
      <c r="I12" s="11">
        <v>573142750</v>
      </c>
      <c r="J12" s="11">
        <v>381724045</v>
      </c>
      <c r="K12" s="11">
        <v>814044798</v>
      </c>
      <c r="L12" s="12">
        <v>249700000</v>
      </c>
      <c r="M12" s="11">
        <v>827196575</v>
      </c>
      <c r="N12" s="11">
        <v>79276720</v>
      </c>
      <c r="O12" s="11">
        <v>261692883</v>
      </c>
      <c r="P12" s="13">
        <f t="shared" si="0"/>
        <v>6201412633</v>
      </c>
      <c r="Q12" s="61"/>
    </row>
    <row r="13" spans="1:21" x14ac:dyDescent="0.35">
      <c r="A13" s="56"/>
      <c r="B13" s="57"/>
      <c r="C13" s="57"/>
      <c r="D13" s="58"/>
      <c r="E13" s="57"/>
      <c r="F13" s="57"/>
      <c r="G13" s="57"/>
      <c r="H13" s="59"/>
      <c r="I13" s="57"/>
      <c r="J13" s="57"/>
      <c r="K13" s="57"/>
      <c r="L13" s="59"/>
      <c r="M13" s="57"/>
      <c r="N13" s="57"/>
      <c r="O13" s="57"/>
      <c r="P13" s="60"/>
    </row>
    <row r="14" spans="1:21" ht="19" thickBot="1" x14ac:dyDescent="0.5">
      <c r="A14" s="56"/>
      <c r="B14" s="2" t="s">
        <v>81</v>
      </c>
      <c r="C14" s="57"/>
      <c r="D14" s="58"/>
      <c r="E14" s="57"/>
      <c r="F14" s="57"/>
      <c r="G14" s="57"/>
      <c r="H14" s="59"/>
      <c r="I14" s="57"/>
      <c r="J14" s="57"/>
      <c r="K14" s="57"/>
      <c r="L14" s="59"/>
      <c r="M14" s="57"/>
      <c r="N14" s="57"/>
      <c r="O14" s="57"/>
      <c r="P14" s="60"/>
    </row>
    <row r="15" spans="1:21" ht="15.5" x14ac:dyDescent="0.35">
      <c r="A15" s="106" t="s">
        <v>36</v>
      </c>
      <c r="B15" s="112" t="s">
        <v>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8" t="s">
        <v>37</v>
      </c>
      <c r="O15" s="57"/>
      <c r="P15" s="57"/>
      <c r="Q15" s="57"/>
      <c r="R15" s="59"/>
      <c r="S15" s="57"/>
      <c r="T15" s="57"/>
      <c r="U15" s="57"/>
    </row>
    <row r="16" spans="1:21" ht="14.5" customHeight="1" x14ac:dyDescent="0.35">
      <c r="A16" s="107"/>
      <c r="B16" s="111" t="s">
        <v>16</v>
      </c>
      <c r="C16" s="111"/>
      <c r="D16" s="111"/>
      <c r="E16" s="111"/>
      <c r="F16" s="111"/>
      <c r="G16" s="111"/>
      <c r="H16" s="111"/>
      <c r="I16" s="111" t="s">
        <v>20</v>
      </c>
      <c r="J16" s="111"/>
      <c r="K16" s="111"/>
      <c r="L16" s="111"/>
      <c r="M16" s="111"/>
      <c r="N16" s="119"/>
    </row>
    <row r="17" spans="1:15" ht="14.5" customHeight="1" x14ac:dyDescent="0.35">
      <c r="A17" s="107"/>
      <c r="B17" s="78" t="s">
        <v>82</v>
      </c>
      <c r="C17" s="82" t="s">
        <v>97</v>
      </c>
      <c r="D17" s="82" t="s">
        <v>99</v>
      </c>
      <c r="E17" s="82" t="s">
        <v>101</v>
      </c>
      <c r="F17" s="82" t="s">
        <v>103</v>
      </c>
      <c r="G17" s="78" t="s">
        <v>85</v>
      </c>
      <c r="H17" s="78" t="s">
        <v>88</v>
      </c>
      <c r="I17" s="78" t="s">
        <v>82</v>
      </c>
      <c r="J17" s="82" t="s">
        <v>99</v>
      </c>
      <c r="K17" s="82" t="s">
        <v>103</v>
      </c>
      <c r="L17" s="78" t="s">
        <v>85</v>
      </c>
      <c r="M17" s="78" t="s">
        <v>88</v>
      </c>
      <c r="N17" s="119"/>
    </row>
    <row r="18" spans="1:15" ht="101.5" x14ac:dyDescent="0.35">
      <c r="A18" s="107"/>
      <c r="B18" s="79" t="s">
        <v>87</v>
      </c>
      <c r="C18" s="83" t="s">
        <v>98</v>
      </c>
      <c r="D18" s="83" t="s">
        <v>100</v>
      </c>
      <c r="E18" s="83" t="s">
        <v>102</v>
      </c>
      <c r="F18" s="83" t="s">
        <v>104</v>
      </c>
      <c r="G18" s="26" t="s">
        <v>105</v>
      </c>
      <c r="H18" s="79" t="s">
        <v>106</v>
      </c>
      <c r="I18" s="79" t="s">
        <v>83</v>
      </c>
      <c r="J18" s="83" t="s">
        <v>107</v>
      </c>
      <c r="K18" s="83" t="s">
        <v>108</v>
      </c>
      <c r="L18" s="26" t="s">
        <v>86</v>
      </c>
      <c r="M18" s="79" t="s">
        <v>89</v>
      </c>
      <c r="N18" s="119"/>
    </row>
    <row r="19" spans="1:15" x14ac:dyDescent="0.35">
      <c r="A19" s="74">
        <v>2018</v>
      </c>
      <c r="B19" s="85">
        <v>29732807923</v>
      </c>
      <c r="C19" s="88">
        <v>54833402</v>
      </c>
      <c r="D19" s="85">
        <v>965496379</v>
      </c>
      <c r="E19" s="86">
        <v>6344705887</v>
      </c>
      <c r="F19" s="86">
        <v>1555852009</v>
      </c>
      <c r="G19" s="86">
        <v>1594837400</v>
      </c>
      <c r="H19" s="86">
        <v>145207000</v>
      </c>
      <c r="I19" s="85">
        <v>92481719</v>
      </c>
      <c r="J19" s="85">
        <v>187005200</v>
      </c>
      <c r="K19" s="87">
        <v>203409000</v>
      </c>
      <c r="L19" s="85">
        <v>253530100</v>
      </c>
      <c r="M19" s="85">
        <v>153858100</v>
      </c>
      <c r="N19" s="4">
        <f>SUM(B19:M19)</f>
        <v>41284024119</v>
      </c>
    </row>
    <row r="20" spans="1:15" x14ac:dyDescent="0.35">
      <c r="A20" s="74">
        <v>2019</v>
      </c>
      <c r="B20" s="73">
        <v>29103078430</v>
      </c>
      <c r="C20" s="89">
        <v>54833402</v>
      </c>
      <c r="D20" s="72">
        <v>957814800</v>
      </c>
      <c r="E20" s="84">
        <v>5849690600</v>
      </c>
      <c r="F20" s="84">
        <v>2397053302</v>
      </c>
      <c r="G20" s="84">
        <v>1702837400</v>
      </c>
      <c r="H20" s="84">
        <v>145207000</v>
      </c>
      <c r="I20" s="73">
        <v>127001488</v>
      </c>
      <c r="J20" s="73">
        <v>192638300</v>
      </c>
      <c r="K20" s="73">
        <v>189409000</v>
      </c>
      <c r="L20" s="73">
        <v>309586922</v>
      </c>
      <c r="M20" s="73">
        <v>234956200</v>
      </c>
      <c r="N20" s="4">
        <f>SUM(B20:M20)</f>
        <v>41264106844</v>
      </c>
    </row>
    <row r="21" spans="1:15" ht="15" thickBot="1" x14ac:dyDescent="0.4">
      <c r="A21" s="75">
        <v>2020</v>
      </c>
      <c r="B21" s="11">
        <v>381246845</v>
      </c>
      <c r="C21" s="70" t="s">
        <v>24</v>
      </c>
      <c r="D21" s="70" t="s">
        <v>24</v>
      </c>
      <c r="E21" s="70" t="s">
        <v>24</v>
      </c>
      <c r="F21" s="70" t="s">
        <v>24</v>
      </c>
      <c r="G21" s="11">
        <v>1173284538</v>
      </c>
      <c r="H21" s="11">
        <v>17701558</v>
      </c>
      <c r="I21" s="62">
        <v>242714968</v>
      </c>
      <c r="J21" s="70" t="s">
        <v>24</v>
      </c>
      <c r="K21" s="70" t="s">
        <v>24</v>
      </c>
      <c r="L21" s="11">
        <v>46936956</v>
      </c>
      <c r="M21" s="11">
        <v>11373978</v>
      </c>
      <c r="N21" s="13">
        <f>SUM(B21:M21)</f>
        <v>1873258843</v>
      </c>
      <c r="O21" s="61"/>
    </row>
    <row r="22" spans="1:15" x14ac:dyDescent="0.35">
      <c r="A22" s="117" t="s">
        <v>109</v>
      </c>
      <c r="B22" s="117"/>
      <c r="C22" s="117"/>
      <c r="D22" s="117"/>
      <c r="E22" s="117"/>
      <c r="F22" s="117"/>
      <c r="G22" s="117"/>
      <c r="H22" s="117"/>
      <c r="I22" s="61"/>
    </row>
    <row r="23" spans="1:15" x14ac:dyDescent="0.35">
      <c r="A23" s="69" t="s">
        <v>110</v>
      </c>
      <c r="B23" s="69"/>
      <c r="C23" s="69"/>
      <c r="D23" s="69"/>
      <c r="E23" s="69"/>
      <c r="F23" s="69"/>
      <c r="G23" s="69"/>
      <c r="H23" s="69"/>
      <c r="I23" s="61"/>
    </row>
    <row r="25" spans="1:15" ht="19" thickBot="1" x14ac:dyDescent="0.4">
      <c r="B25" s="14" t="s">
        <v>17</v>
      </c>
    </row>
    <row r="26" spans="1:15" ht="15.5" x14ac:dyDescent="0.35">
      <c r="A26" s="106" t="s">
        <v>36</v>
      </c>
      <c r="B26" s="112" t="s">
        <v>2</v>
      </c>
      <c r="C26" s="112"/>
      <c r="D26" s="112"/>
      <c r="E26" s="103" t="s">
        <v>37</v>
      </c>
    </row>
    <row r="27" spans="1:15" x14ac:dyDescent="0.35">
      <c r="A27" s="107"/>
      <c r="B27" s="111" t="s">
        <v>4</v>
      </c>
      <c r="C27" s="111"/>
      <c r="D27" s="111"/>
      <c r="E27" s="105"/>
    </row>
    <row r="28" spans="1:15" x14ac:dyDescent="0.35">
      <c r="A28" s="107"/>
      <c r="B28" s="55" t="s">
        <v>90</v>
      </c>
      <c r="C28" s="55" t="s">
        <v>91</v>
      </c>
      <c r="D28" s="55" t="s">
        <v>92</v>
      </c>
      <c r="E28" s="105"/>
    </row>
    <row r="29" spans="1:15" ht="52" x14ac:dyDescent="0.35">
      <c r="A29" s="107"/>
      <c r="B29" s="25" t="s">
        <v>50</v>
      </c>
      <c r="C29" s="25" t="s">
        <v>93</v>
      </c>
      <c r="D29" s="25" t="s">
        <v>51</v>
      </c>
      <c r="E29" s="105"/>
    </row>
    <row r="30" spans="1:15" x14ac:dyDescent="0.35">
      <c r="A30" s="3">
        <v>2018</v>
      </c>
      <c r="B30" s="66">
        <v>480246224</v>
      </c>
      <c r="C30" s="66">
        <v>8068500</v>
      </c>
      <c r="D30" s="66">
        <v>700943629</v>
      </c>
      <c r="E30" s="15">
        <f>SUM(B30:D30)</f>
        <v>1189258353</v>
      </c>
    </row>
    <row r="31" spans="1:15" x14ac:dyDescent="0.35">
      <c r="A31" s="3">
        <v>2019</v>
      </c>
      <c r="B31" s="7">
        <v>423633551</v>
      </c>
      <c r="C31" s="7">
        <v>257863706</v>
      </c>
      <c r="D31" s="8">
        <v>691195813</v>
      </c>
      <c r="E31" s="15">
        <f>SUM(B31:D31)</f>
        <v>1372693070</v>
      </c>
    </row>
    <row r="32" spans="1:15" ht="15" thickBot="1" x14ac:dyDescent="0.4">
      <c r="A32" s="10">
        <v>2020</v>
      </c>
      <c r="B32" s="11">
        <v>524079864</v>
      </c>
      <c r="C32" s="11">
        <v>3338508</v>
      </c>
      <c r="D32" s="11">
        <v>949037244</v>
      </c>
      <c r="E32" s="16">
        <f>SUM(B32:D32)</f>
        <v>1476455616</v>
      </c>
      <c r="F32" s="61"/>
    </row>
    <row r="34" spans="1:6" ht="19" thickBot="1" x14ac:dyDescent="0.4">
      <c r="B34" s="17" t="s">
        <v>18</v>
      </c>
    </row>
    <row r="35" spans="1:6" ht="15.5" x14ac:dyDescent="0.35">
      <c r="A35" s="106" t="s">
        <v>36</v>
      </c>
      <c r="B35" s="112" t="s">
        <v>2</v>
      </c>
      <c r="C35" s="112"/>
      <c r="D35" s="112"/>
      <c r="E35" s="103" t="s">
        <v>37</v>
      </c>
    </row>
    <row r="36" spans="1:6" x14ac:dyDescent="0.35">
      <c r="A36" s="107"/>
      <c r="B36" s="111" t="s">
        <v>20</v>
      </c>
      <c r="C36" s="111"/>
      <c r="D36" s="64" t="s">
        <v>16</v>
      </c>
      <c r="E36" s="105"/>
    </row>
    <row r="37" spans="1:6" x14ac:dyDescent="0.35">
      <c r="A37" s="107"/>
      <c r="B37" s="55" t="s">
        <v>19</v>
      </c>
      <c r="C37" s="55" t="s">
        <v>21</v>
      </c>
      <c r="D37" s="55" t="s">
        <v>19</v>
      </c>
      <c r="E37" s="105"/>
    </row>
    <row r="38" spans="1:6" ht="107.25" customHeight="1" x14ac:dyDescent="0.35">
      <c r="A38" s="107"/>
      <c r="B38" s="25" t="s">
        <v>94</v>
      </c>
      <c r="C38" s="25" t="s">
        <v>52</v>
      </c>
      <c r="D38" s="25" t="s">
        <v>94</v>
      </c>
      <c r="E38" s="105"/>
    </row>
    <row r="39" spans="1:6" x14ac:dyDescent="0.35">
      <c r="A39" s="3">
        <v>2018</v>
      </c>
      <c r="B39" s="66">
        <v>120798336</v>
      </c>
      <c r="C39" s="65">
        <v>724953995</v>
      </c>
      <c r="D39" s="65">
        <v>52800000</v>
      </c>
      <c r="E39" s="15">
        <f>SUM(B39:D39)</f>
        <v>898552331</v>
      </c>
    </row>
    <row r="40" spans="1:6" x14ac:dyDescent="0.35">
      <c r="A40" s="3">
        <v>2019</v>
      </c>
      <c r="B40" s="8">
        <v>146870696</v>
      </c>
      <c r="C40" s="8">
        <v>708234590</v>
      </c>
      <c r="D40" s="8">
        <v>33800000</v>
      </c>
      <c r="E40" s="15">
        <f>SUM(B40:D40)</f>
        <v>888905286</v>
      </c>
    </row>
    <row r="41" spans="1:6" ht="15" thickBot="1" x14ac:dyDescent="0.4">
      <c r="A41" s="10">
        <v>2020</v>
      </c>
      <c r="B41" s="11">
        <v>111530914</v>
      </c>
      <c r="C41" s="11">
        <v>530289470</v>
      </c>
      <c r="D41" s="11">
        <v>31089484</v>
      </c>
      <c r="E41" s="16">
        <f>SUM(B41:D41)</f>
        <v>672909868</v>
      </c>
      <c r="F41" s="61"/>
    </row>
    <row r="43" spans="1:6" ht="19" thickBot="1" x14ac:dyDescent="0.5">
      <c r="B43" s="18" t="s">
        <v>22</v>
      </c>
    </row>
    <row r="44" spans="1:6" ht="15.5" x14ac:dyDescent="0.35">
      <c r="A44" s="106" t="s">
        <v>36</v>
      </c>
      <c r="B44" s="113" t="s">
        <v>2</v>
      </c>
      <c r="C44" s="114"/>
      <c r="D44" s="103" t="s">
        <v>37</v>
      </c>
    </row>
    <row r="45" spans="1:6" ht="15.65" customHeight="1" x14ac:dyDescent="0.35">
      <c r="A45" s="100"/>
      <c r="B45" s="115" t="s">
        <v>20</v>
      </c>
      <c r="C45" s="116"/>
      <c r="D45" s="104"/>
    </row>
    <row r="46" spans="1:6" x14ac:dyDescent="0.35">
      <c r="A46" s="107"/>
      <c r="B46" s="24" t="s">
        <v>23</v>
      </c>
      <c r="C46" s="24" t="s">
        <v>25</v>
      </c>
      <c r="D46" s="105"/>
    </row>
    <row r="47" spans="1:6" ht="65" x14ac:dyDescent="0.35">
      <c r="A47" s="107"/>
      <c r="B47" s="25" t="s">
        <v>53</v>
      </c>
      <c r="C47" s="25" t="s">
        <v>54</v>
      </c>
      <c r="D47" s="105"/>
    </row>
    <row r="48" spans="1:6" x14ac:dyDescent="0.35">
      <c r="A48" s="3">
        <v>2018</v>
      </c>
      <c r="B48" s="66">
        <v>107947415</v>
      </c>
      <c r="C48" s="65">
        <v>69920910</v>
      </c>
      <c r="D48" s="15">
        <f>SUM(B48:C48)</f>
        <v>177868325</v>
      </c>
    </row>
    <row r="49" spans="1:5" x14ac:dyDescent="0.35">
      <c r="A49" s="3">
        <v>2019</v>
      </c>
      <c r="B49" s="8">
        <v>103292818</v>
      </c>
      <c r="C49" s="8">
        <v>75414154</v>
      </c>
      <c r="D49" s="15">
        <f>SUM(B49:C49)</f>
        <v>178706972</v>
      </c>
    </row>
    <row r="50" spans="1:5" ht="15" thickBot="1" x14ac:dyDescent="0.4">
      <c r="A50" s="10">
        <v>2020</v>
      </c>
      <c r="B50" s="11">
        <v>89471602</v>
      </c>
      <c r="C50" s="11">
        <v>17186587</v>
      </c>
      <c r="D50" s="16">
        <f>SUM(B50:C50)</f>
        <v>106658189</v>
      </c>
      <c r="E50" s="61"/>
    </row>
    <row r="52" spans="1:5" ht="19" thickBot="1" x14ac:dyDescent="0.4">
      <c r="B52" s="14" t="s">
        <v>26</v>
      </c>
    </row>
    <row r="53" spans="1:5" x14ac:dyDescent="0.35">
      <c r="A53" s="106" t="s">
        <v>36</v>
      </c>
      <c r="B53" s="108" t="s">
        <v>2</v>
      </c>
      <c r="C53" s="108"/>
      <c r="D53" s="103" t="s">
        <v>37</v>
      </c>
    </row>
    <row r="54" spans="1:5" x14ac:dyDescent="0.35">
      <c r="A54" s="100"/>
      <c r="B54" s="109" t="s">
        <v>28</v>
      </c>
      <c r="C54" s="110"/>
      <c r="D54" s="104"/>
    </row>
    <row r="55" spans="1:5" x14ac:dyDescent="0.35">
      <c r="A55" s="107"/>
      <c r="B55" s="24" t="s">
        <v>27</v>
      </c>
      <c r="C55" s="24" t="s">
        <v>29</v>
      </c>
      <c r="D55" s="105"/>
    </row>
    <row r="56" spans="1:5" ht="123" customHeight="1" x14ac:dyDescent="0.35">
      <c r="A56" s="107"/>
      <c r="B56" s="25" t="s">
        <v>55</v>
      </c>
      <c r="C56" s="25" t="s">
        <v>56</v>
      </c>
      <c r="D56" s="105"/>
    </row>
    <row r="57" spans="1:5" x14ac:dyDescent="0.35">
      <c r="A57" s="3">
        <v>2018</v>
      </c>
      <c r="B57" s="66">
        <v>173477164</v>
      </c>
      <c r="C57" s="66">
        <v>617399911</v>
      </c>
      <c r="D57" s="19">
        <f>SUM(B57:C57)</f>
        <v>790877075</v>
      </c>
    </row>
    <row r="58" spans="1:5" x14ac:dyDescent="0.35">
      <c r="A58" s="3">
        <v>2019</v>
      </c>
      <c r="B58" s="8">
        <v>163056400</v>
      </c>
      <c r="C58" s="8">
        <v>564681235</v>
      </c>
      <c r="D58" s="19">
        <f>SUM(B58:C58)</f>
        <v>727737635</v>
      </c>
    </row>
    <row r="59" spans="1:5" ht="15" thickBot="1" x14ac:dyDescent="0.4">
      <c r="A59" s="10">
        <v>2020</v>
      </c>
      <c r="B59" s="12">
        <v>160328790</v>
      </c>
      <c r="C59" s="11">
        <v>381122053</v>
      </c>
      <c r="D59" s="21">
        <f>SUM(B59:C59)</f>
        <v>541450843</v>
      </c>
    </row>
    <row r="61" spans="1:5" ht="19" thickBot="1" x14ac:dyDescent="0.5">
      <c r="B61" s="2" t="s">
        <v>30</v>
      </c>
    </row>
    <row r="62" spans="1:5" x14ac:dyDescent="0.35">
      <c r="A62" s="106" t="s">
        <v>36</v>
      </c>
      <c r="B62" s="108" t="s">
        <v>2</v>
      </c>
      <c r="C62" s="108"/>
      <c r="D62" s="103" t="s">
        <v>37</v>
      </c>
    </row>
    <row r="63" spans="1:5" x14ac:dyDescent="0.35">
      <c r="A63" s="100"/>
      <c r="B63" s="111" t="s">
        <v>20</v>
      </c>
      <c r="C63" s="111"/>
      <c r="D63" s="104"/>
    </row>
    <row r="64" spans="1:5" x14ac:dyDescent="0.35">
      <c r="A64" s="107"/>
      <c r="B64" s="24" t="s">
        <v>31</v>
      </c>
      <c r="C64" s="24" t="s">
        <v>32</v>
      </c>
      <c r="D64" s="105"/>
    </row>
    <row r="65" spans="1:4" ht="52" x14ac:dyDescent="0.35">
      <c r="A65" s="107"/>
      <c r="B65" s="25" t="s">
        <v>57</v>
      </c>
      <c r="C65" s="25" t="s">
        <v>58</v>
      </c>
      <c r="D65" s="105"/>
    </row>
    <row r="66" spans="1:4" x14ac:dyDescent="0.35">
      <c r="A66" s="3">
        <v>2018</v>
      </c>
      <c r="B66" s="66">
        <v>119586267</v>
      </c>
      <c r="C66" s="65">
        <v>707489000</v>
      </c>
      <c r="D66" s="19">
        <f>SUM(B66:C66)</f>
        <v>827075267</v>
      </c>
    </row>
    <row r="67" spans="1:4" x14ac:dyDescent="0.35">
      <c r="A67" s="3">
        <v>2019</v>
      </c>
      <c r="B67" s="20">
        <v>104166792</v>
      </c>
      <c r="C67" s="20">
        <v>688698000</v>
      </c>
      <c r="D67" s="19">
        <f>SUM(B67:C67)</f>
        <v>792864792</v>
      </c>
    </row>
    <row r="68" spans="1:4" ht="15" thickBot="1" x14ac:dyDescent="0.4">
      <c r="A68" s="10">
        <v>2020</v>
      </c>
      <c r="B68" s="11">
        <v>99268366</v>
      </c>
      <c r="C68" s="11">
        <v>581063084</v>
      </c>
      <c r="D68" s="21">
        <f>SUM(B68:C68)</f>
        <v>680331450</v>
      </c>
    </row>
    <row r="70" spans="1:4" ht="19" thickBot="1" x14ac:dyDescent="0.5">
      <c r="B70" s="2" t="s">
        <v>33</v>
      </c>
    </row>
    <row r="71" spans="1:4" x14ac:dyDescent="0.35">
      <c r="A71" s="98" t="s">
        <v>36</v>
      </c>
      <c r="B71" s="101" t="s">
        <v>2</v>
      </c>
      <c r="C71" s="102"/>
      <c r="D71" s="103" t="s">
        <v>37</v>
      </c>
    </row>
    <row r="72" spans="1:4" x14ac:dyDescent="0.35">
      <c r="A72" s="99"/>
      <c r="B72" s="111" t="s">
        <v>4</v>
      </c>
      <c r="C72" s="111"/>
      <c r="D72" s="104"/>
    </row>
    <row r="73" spans="1:4" x14ac:dyDescent="0.35">
      <c r="A73" s="99"/>
      <c r="B73" s="24" t="s">
        <v>34</v>
      </c>
      <c r="C73" s="24" t="s">
        <v>35</v>
      </c>
      <c r="D73" s="105"/>
    </row>
    <row r="74" spans="1:4" ht="52" x14ac:dyDescent="0.35">
      <c r="A74" s="100"/>
      <c r="B74" s="25" t="s">
        <v>59</v>
      </c>
      <c r="C74" s="25" t="s">
        <v>60</v>
      </c>
      <c r="D74" s="105"/>
    </row>
    <row r="75" spans="1:4" x14ac:dyDescent="0.35">
      <c r="A75" s="3">
        <v>2018</v>
      </c>
      <c r="B75" s="66">
        <v>145378721</v>
      </c>
      <c r="C75" s="66">
        <v>1271347498</v>
      </c>
      <c r="D75" s="19">
        <f>SUM(B75:C75)</f>
        <v>1416726219</v>
      </c>
    </row>
    <row r="76" spans="1:4" x14ac:dyDescent="0.35">
      <c r="A76" s="3">
        <v>2019</v>
      </c>
      <c r="B76" s="7">
        <v>157941689</v>
      </c>
      <c r="C76" s="7">
        <v>1266137739</v>
      </c>
      <c r="D76" s="19">
        <f>SUM(B76:C76)</f>
        <v>1424079428</v>
      </c>
    </row>
    <row r="77" spans="1:4" ht="15" thickBot="1" x14ac:dyDescent="0.4">
      <c r="A77" s="10">
        <v>2020</v>
      </c>
      <c r="B77" s="11">
        <v>756745777</v>
      </c>
      <c r="C77" s="11">
        <v>769767704</v>
      </c>
      <c r="D77" s="21">
        <f>SUM(B77:C77)</f>
        <v>1526513481</v>
      </c>
    </row>
  </sheetData>
  <mergeCells count="37">
    <mergeCell ref="N15:N18"/>
    <mergeCell ref="A3:P3"/>
    <mergeCell ref="A1:P1"/>
    <mergeCell ref="A2:P2"/>
    <mergeCell ref="A6:A9"/>
    <mergeCell ref="P6:P9"/>
    <mergeCell ref="B6:O6"/>
    <mergeCell ref="B7:N7"/>
    <mergeCell ref="A26:A29"/>
    <mergeCell ref="B26:D26"/>
    <mergeCell ref="E26:E29"/>
    <mergeCell ref="B27:D27"/>
    <mergeCell ref="A15:A18"/>
    <mergeCell ref="A22:H22"/>
    <mergeCell ref="B16:H16"/>
    <mergeCell ref="B15:M15"/>
    <mergeCell ref="I16:M16"/>
    <mergeCell ref="A35:A38"/>
    <mergeCell ref="B35:D35"/>
    <mergeCell ref="E35:E38"/>
    <mergeCell ref="A44:A47"/>
    <mergeCell ref="D44:D47"/>
    <mergeCell ref="B36:C36"/>
    <mergeCell ref="B44:C44"/>
    <mergeCell ref="B45:C45"/>
    <mergeCell ref="A71:A74"/>
    <mergeCell ref="B71:C71"/>
    <mergeCell ref="D71:D74"/>
    <mergeCell ref="A53:A56"/>
    <mergeCell ref="B53:C53"/>
    <mergeCell ref="D53:D56"/>
    <mergeCell ref="A62:A65"/>
    <mergeCell ref="B62:C62"/>
    <mergeCell ref="D62:D65"/>
    <mergeCell ref="B54:C54"/>
    <mergeCell ref="B63:C63"/>
    <mergeCell ref="B72:C7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"/>
  <sheetViews>
    <sheetView workbookViewId="0">
      <selection activeCell="C15" sqref="C15"/>
    </sheetView>
  </sheetViews>
  <sheetFormatPr defaultColWidth="8.7265625" defaultRowHeight="14.5" x14ac:dyDescent="0.35"/>
  <cols>
    <col min="1" max="2" width="8.7265625" style="1"/>
    <col min="3" max="3" width="41.7265625" style="1" customWidth="1"/>
    <col min="4" max="4" width="6.7265625" style="1" customWidth="1"/>
    <col min="5" max="5" width="8.7265625" style="1"/>
    <col min="6" max="6" width="57.26953125" style="1" customWidth="1"/>
    <col min="7" max="16384" width="8.7265625" style="1"/>
  </cols>
  <sheetData>
    <row r="1" spans="2:6" ht="21" x14ac:dyDescent="0.5">
      <c r="C1" s="22" t="s">
        <v>61</v>
      </c>
    </row>
    <row r="2" spans="2:6" ht="15" thickBot="1" x14ac:dyDescent="0.4"/>
    <row r="3" spans="2:6" ht="54.75" customHeight="1" x14ac:dyDescent="0.35">
      <c r="B3" s="94" t="s">
        <v>36</v>
      </c>
      <c r="C3" s="32" t="s">
        <v>2</v>
      </c>
      <c r="F3" s="23" t="s">
        <v>43</v>
      </c>
    </row>
    <row r="4" spans="2:6" ht="29" x14ac:dyDescent="0.35">
      <c r="B4" s="95"/>
      <c r="C4" s="33" t="str">
        <f>F3</f>
        <v>Dukungan Manajemen dan Pelaksanaan Tugas Teknis Lainnya Dewan Energi Nasional</v>
      </c>
    </row>
    <row r="5" spans="2:6" x14ac:dyDescent="0.35">
      <c r="B5" s="3">
        <v>2018</v>
      </c>
      <c r="C5" s="27">
        <f>INDEX(Source!$B$10:$O$12,MATCH('020'!B5,Source!$A$10:$A$12,0),MATCH('020'!$C$4,Source!$B$9:$O$9,0))</f>
        <v>57116345</v>
      </c>
    </row>
    <row r="6" spans="2:6" x14ac:dyDescent="0.35">
      <c r="B6" s="3">
        <v>2019</v>
      </c>
      <c r="C6" s="27">
        <f>INDEX(Source!$B$10:$O$12,MATCH('020'!B6,Source!$A$10:$A$12,0),MATCH('020'!$C$4,Source!$B$9:$O$9,0))</f>
        <v>35632701</v>
      </c>
    </row>
    <row r="7" spans="2:6" ht="15" thickBot="1" x14ac:dyDescent="0.4">
      <c r="B7" s="10">
        <v>2020</v>
      </c>
      <c r="C7" s="28">
        <f>INDEX(Source!$B$10:$O$12,MATCH('020'!B7,Source!$A$10:$A$12,0),MATCH('020'!$C$4,Source!$B$9:$O$9,0))</f>
        <v>51734671</v>
      </c>
    </row>
    <row r="8" spans="2:6" x14ac:dyDescent="0.35">
      <c r="C8" s="29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Source!$B$9:$O$9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9654-E184-4122-9E03-286E4A56DA79}">
  <dimension ref="B1:F7"/>
  <sheetViews>
    <sheetView workbookViewId="0">
      <selection activeCell="F3" sqref="F3"/>
    </sheetView>
  </sheetViews>
  <sheetFormatPr defaultRowHeight="14.5" x14ac:dyDescent="0.35"/>
  <cols>
    <col min="1" max="2" width="8.7265625" style="71"/>
    <col min="3" max="3" width="38.90625" style="71" customWidth="1"/>
    <col min="4" max="5" width="8.7265625" style="71"/>
    <col min="6" max="6" width="57.453125" style="71" customWidth="1"/>
    <col min="7" max="16384" width="8.7265625" style="71"/>
  </cols>
  <sheetData>
    <row r="1" spans="2:6" ht="21" x14ac:dyDescent="0.5">
      <c r="C1" s="76" t="s">
        <v>115</v>
      </c>
    </row>
    <row r="2" spans="2:6" ht="15" thickBot="1" x14ac:dyDescent="0.4"/>
    <row r="3" spans="2:6" ht="37" customHeight="1" x14ac:dyDescent="0.35">
      <c r="B3" s="96" t="s">
        <v>36</v>
      </c>
      <c r="C3" s="80" t="s">
        <v>2</v>
      </c>
      <c r="F3" s="77" t="s">
        <v>104</v>
      </c>
    </row>
    <row r="4" spans="2:6" ht="29" x14ac:dyDescent="0.35">
      <c r="B4" s="97"/>
      <c r="C4" s="81" t="str">
        <f>F3</f>
        <v>Peningkatan Kualitas Sumber Daya Iptek dan Dikti (Pendidikan)</v>
      </c>
    </row>
    <row r="5" spans="2:6" x14ac:dyDescent="0.35">
      <c r="B5" s="74">
        <v>2018</v>
      </c>
      <c r="C5" s="90">
        <f>INDEX(Source!$B$19:$M$21,MATCH('042'!B5,Source!$A$19:$A$21,0),MATCH('042'!$C$4,Source!$B$18:$M$18,0))</f>
        <v>1555852009</v>
      </c>
    </row>
    <row r="6" spans="2:6" x14ac:dyDescent="0.35">
      <c r="B6" s="74">
        <v>2019</v>
      </c>
      <c r="C6" s="90">
        <f>INDEX(Source!$B$19:$M$21,MATCH('042'!B6,Source!$A$19:$A$21,0),MATCH('042'!$C$4,Source!$B$18:$M$18,0))</f>
        <v>2397053302</v>
      </c>
    </row>
    <row r="7" spans="2:6" ht="15" thickBot="1" x14ac:dyDescent="0.4">
      <c r="B7" s="75">
        <v>2020</v>
      </c>
      <c r="C7" s="91" t="str">
        <f>INDEX(Source!$B$19:$M$21,MATCH('042'!B7,Source!$A$19:$A$21,0),MATCH('042'!$C$4,Source!$B$18:$M$18,0))</f>
        <v>-</v>
      </c>
    </row>
  </sheetData>
  <mergeCells count="1">
    <mergeCell ref="B3:B4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C6F0E6-1B4E-4515-A4A3-9D8889F51628}">
          <x14:formula1>
            <xm:f>Source!$B$18:$M$18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C12" sqref="C12"/>
    </sheetView>
  </sheetViews>
  <sheetFormatPr defaultColWidth="8.7265625" defaultRowHeight="14.5" x14ac:dyDescent="0.35"/>
  <cols>
    <col min="1" max="2" width="8.7265625" style="1"/>
    <col min="3" max="3" width="39.54296875" style="1" customWidth="1"/>
    <col min="4" max="5" width="8.7265625" style="1"/>
    <col min="6" max="6" width="48.81640625" style="1" customWidth="1"/>
    <col min="7" max="16384" width="8.7265625" style="1"/>
  </cols>
  <sheetData>
    <row r="1" spans="2:6" ht="21" x14ac:dyDescent="0.5">
      <c r="C1" s="22" t="s">
        <v>62</v>
      </c>
    </row>
    <row r="2" spans="2:6" ht="15" thickBot="1" x14ac:dyDescent="0.4"/>
    <row r="3" spans="2:6" ht="37" x14ac:dyDescent="0.35">
      <c r="B3" s="94" t="s">
        <v>36</v>
      </c>
      <c r="C3" s="32" t="s">
        <v>2</v>
      </c>
      <c r="F3" s="23" t="s">
        <v>50</v>
      </c>
    </row>
    <row r="4" spans="2:6" ht="29" x14ac:dyDescent="0.35">
      <c r="B4" s="95"/>
      <c r="C4" s="33" t="str">
        <f>F3</f>
        <v>Dukungan Manajemen dan Pelaksanaan Tugas Teknis Lainnya BPPT</v>
      </c>
    </row>
    <row r="5" spans="2:6" x14ac:dyDescent="0.35">
      <c r="B5" s="34">
        <v>2018</v>
      </c>
      <c r="C5" s="27">
        <f>INDEX(Source!$B$30:$D$32,MATCH('081'!B5,Source!$A$30:$A$32,0),MATCH('081'!$C$4,Source!$B$29:$D$29,0))</f>
        <v>480246224</v>
      </c>
    </row>
    <row r="6" spans="2:6" x14ac:dyDescent="0.35">
      <c r="B6" s="34">
        <v>2019</v>
      </c>
      <c r="C6" s="27">
        <f>INDEX(Source!$B$30:$D$32,MATCH('081'!B6,Source!$A$30:$A$32,0),MATCH('081'!$C$4,Source!$B$29:$D$29,0))</f>
        <v>423633551</v>
      </c>
    </row>
    <row r="7" spans="2:6" ht="15" thickBot="1" x14ac:dyDescent="0.4">
      <c r="B7" s="35">
        <v>2020</v>
      </c>
      <c r="C7" s="28">
        <f>INDEX(Source!$B$30:$D$32,MATCH('081'!B7,Source!$A$30:$A$32,0),MATCH('081'!$C$4,Source!$B$29:$D$29,0))</f>
        <v>524079864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Source!$B$29:$D$29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C14" sqref="C14"/>
    </sheetView>
  </sheetViews>
  <sheetFormatPr defaultColWidth="8.7265625" defaultRowHeight="14.5" x14ac:dyDescent="0.35"/>
  <cols>
    <col min="1" max="2" width="8.7265625" style="1"/>
    <col min="3" max="3" width="39.1796875" style="1" customWidth="1"/>
    <col min="4" max="5" width="8.7265625" style="1"/>
    <col min="6" max="6" width="49.1796875" style="1" customWidth="1"/>
    <col min="7" max="16384" width="8.7265625" style="1"/>
  </cols>
  <sheetData>
    <row r="1" spans="2:6" ht="21" x14ac:dyDescent="0.5">
      <c r="C1" s="22" t="s">
        <v>63</v>
      </c>
    </row>
    <row r="2" spans="2:6" ht="15" thickBot="1" x14ac:dyDescent="0.4"/>
    <row r="3" spans="2:6" ht="37" customHeight="1" x14ac:dyDescent="0.35">
      <c r="B3" s="94" t="s">
        <v>36</v>
      </c>
      <c r="C3" s="80" t="s">
        <v>2</v>
      </c>
      <c r="F3" s="23" t="s">
        <v>52</v>
      </c>
    </row>
    <row r="4" spans="2:6" ht="29" x14ac:dyDescent="0.35">
      <c r="B4" s="95"/>
      <c r="C4" s="81" t="str">
        <f>F3</f>
        <v>Penelitian Pengembangan dan Penerapan Energi Nuklir, Isotop dan Radiasi</v>
      </c>
    </row>
    <row r="5" spans="2:6" x14ac:dyDescent="0.35">
      <c r="B5" s="3">
        <v>2018</v>
      </c>
      <c r="C5" s="27">
        <f>INDEX(Source!$B$39:$D$41,MATCH('080'!B5,Source!$A$39:$A$41,0),MATCH('080'!$C$4,Source!$B$38:$D$38,0))</f>
        <v>724953995</v>
      </c>
    </row>
    <row r="6" spans="2:6" x14ac:dyDescent="0.35">
      <c r="B6" s="3">
        <v>2019</v>
      </c>
      <c r="C6" s="27">
        <f>INDEX(Source!$B$39:$D$41,MATCH('080'!B6,Source!$A$39:$A$41,0),MATCH('080'!$C$4,Source!$B$38:$D$38,0))</f>
        <v>708234590</v>
      </c>
    </row>
    <row r="7" spans="2:6" ht="15" thickBot="1" x14ac:dyDescent="0.4">
      <c r="B7" s="10">
        <v>2020</v>
      </c>
      <c r="C7" s="28">
        <f>INDEX(Source!$B$39:$D$41,MATCH('080'!B7,Source!$A$39:$A$41,0),MATCH('080'!$C$4,Source!$B$38:$D$38,0))</f>
        <v>530289470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Source!$B$38:$D$38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I9" sqref="I9"/>
    </sheetView>
  </sheetViews>
  <sheetFormatPr defaultColWidth="8.7265625" defaultRowHeight="14.5" x14ac:dyDescent="0.35"/>
  <cols>
    <col min="1" max="2" width="8.7265625" style="1"/>
    <col min="3" max="3" width="38.81640625" style="1" customWidth="1"/>
    <col min="4" max="5" width="8.7265625" style="1"/>
    <col min="6" max="6" width="51.453125" style="1" customWidth="1"/>
    <col min="7" max="16384" width="8.7265625" style="1"/>
  </cols>
  <sheetData>
    <row r="1" spans="2:6" ht="21" x14ac:dyDescent="0.5">
      <c r="C1" s="22" t="s">
        <v>64</v>
      </c>
    </row>
    <row r="2" spans="2:6" ht="15" thickBot="1" x14ac:dyDescent="0.4"/>
    <row r="3" spans="2:6" ht="43" customHeight="1" x14ac:dyDescent="0.35">
      <c r="B3" s="94" t="s">
        <v>36</v>
      </c>
      <c r="C3" s="32" t="s">
        <v>2</v>
      </c>
      <c r="F3" s="23" t="s">
        <v>53</v>
      </c>
    </row>
    <row r="4" spans="2:6" ht="29" x14ac:dyDescent="0.35">
      <c r="B4" s="95"/>
      <c r="C4" s="33" t="str">
        <f>F3</f>
        <v>Dukungan Manajemen dan Pelaksanaan Tugas Teknis Lainnya BAPETEN</v>
      </c>
    </row>
    <row r="5" spans="2:6" x14ac:dyDescent="0.35">
      <c r="B5" s="34">
        <v>2018</v>
      </c>
      <c r="C5" s="27">
        <f>INDEX(Source!$B$48:$C$50,MATCH('085'!B5,Source!$A$48:$A$50,0),MATCH('085'!$C$4,Source!$B$47:$C$47,0))</f>
        <v>107947415</v>
      </c>
    </row>
    <row r="6" spans="2:6" x14ac:dyDescent="0.35">
      <c r="B6" s="34">
        <v>2019</v>
      </c>
      <c r="C6" s="27">
        <f>INDEX(Source!$B$48:$C$50,MATCH('085'!B6,Source!$A$48:$A$50,0),MATCH('085'!$C$4,Source!$B$47:$C$47,0))</f>
        <v>103292818</v>
      </c>
    </row>
    <row r="7" spans="2:6" ht="15" thickBot="1" x14ac:dyDescent="0.4">
      <c r="B7" s="35">
        <v>2020</v>
      </c>
      <c r="C7" s="28">
        <f>INDEX(Source!$B$48:$C$50,MATCH('085'!B7,Source!$A$48:$A$50,0),MATCH('085'!$C$4,Source!$B$47:$C$47,0))</f>
        <v>89471602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Source!$B$47:$C$47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7"/>
  <sheetViews>
    <sheetView workbookViewId="0">
      <selection activeCell="J4" sqref="J4"/>
    </sheetView>
  </sheetViews>
  <sheetFormatPr defaultColWidth="8.7265625" defaultRowHeight="14.5" x14ac:dyDescent="0.35"/>
  <cols>
    <col min="1" max="2" width="8.7265625" style="1"/>
    <col min="3" max="3" width="39" style="1" customWidth="1"/>
    <col min="4" max="5" width="8.7265625" style="1"/>
    <col min="6" max="6" width="49" style="1" customWidth="1"/>
    <col min="7" max="16384" width="8.7265625" style="1"/>
  </cols>
  <sheetData>
    <row r="1" spans="2:6" ht="21" x14ac:dyDescent="0.5">
      <c r="C1" s="22" t="s">
        <v>65</v>
      </c>
    </row>
    <row r="2" spans="2:6" ht="15" thickBot="1" x14ac:dyDescent="0.4"/>
    <row r="3" spans="2:6" ht="55.5" x14ac:dyDescent="0.35">
      <c r="B3" s="94" t="s">
        <v>36</v>
      </c>
      <c r="C3" s="32" t="s">
        <v>2</v>
      </c>
      <c r="F3" s="23" t="s">
        <v>55</v>
      </c>
    </row>
    <row r="4" spans="2:6" ht="44.25" customHeight="1" x14ac:dyDescent="0.35">
      <c r="B4" s="95"/>
      <c r="C4" s="33" t="str">
        <f>F3</f>
        <v>Dukungan Manajemen dan Pelaksanaan Tugas Teknis Lainnya Badan Informasi Geospasial</v>
      </c>
    </row>
    <row r="5" spans="2:6" x14ac:dyDescent="0.35">
      <c r="B5" s="3">
        <v>2018</v>
      </c>
      <c r="C5" s="27">
        <f>INDEX(Source!$B$57:$C$59,MATCH('083'!B5,Source!$A$57:$A$59,0),MATCH('083'!$C$4,Source!$B$56:$C$56,0))</f>
        <v>173477164</v>
      </c>
    </row>
    <row r="6" spans="2:6" x14ac:dyDescent="0.35">
      <c r="B6" s="3">
        <v>2019</v>
      </c>
      <c r="C6" s="27">
        <f>INDEX(Source!$B$57:$C$59,MATCH('083'!B6,Source!$A$57:$A$59,0),MATCH('083'!$C$4,Source!$B$56:$C$56,0))</f>
        <v>163056400</v>
      </c>
    </row>
    <row r="7" spans="2:6" ht="15" thickBot="1" x14ac:dyDescent="0.4">
      <c r="B7" s="10">
        <v>2020</v>
      </c>
      <c r="C7" s="28">
        <f>INDEX(Source!$B$57:$C$59,MATCH('083'!B7,Source!$A$57:$A$59,0),MATCH('083'!$C$4,Source!$B$56:$C$56,0))</f>
        <v>160328790</v>
      </c>
    </row>
  </sheetData>
  <mergeCells count="1">
    <mergeCell ref="B3:B4"/>
  </mergeCell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Source!$B$56:$C$56</xm:f>
          </x14:formula1>
          <xm:sqref>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7"/>
  <sheetViews>
    <sheetView workbookViewId="0">
      <selection activeCell="C4" sqref="C4"/>
    </sheetView>
  </sheetViews>
  <sheetFormatPr defaultColWidth="8.7265625" defaultRowHeight="14.5" x14ac:dyDescent="0.35"/>
  <cols>
    <col min="1" max="2" width="8.7265625" style="1"/>
    <col min="3" max="3" width="38.54296875" style="1" customWidth="1"/>
    <col min="4" max="4" width="7.7265625" style="1" customWidth="1"/>
    <col min="5" max="5" width="8.7265625" style="1"/>
    <col min="6" max="6" width="46.81640625" style="1" customWidth="1"/>
    <col min="7" max="16384" width="8.7265625" style="1"/>
  </cols>
  <sheetData>
    <row r="1" spans="2:6" ht="21" x14ac:dyDescent="0.5">
      <c r="C1" s="22" t="s">
        <v>66</v>
      </c>
    </row>
    <row r="2" spans="2:6" ht="15" thickBot="1" x14ac:dyDescent="0.4"/>
    <row r="3" spans="2:6" ht="37" x14ac:dyDescent="0.35">
      <c r="B3" s="94" t="s">
        <v>36</v>
      </c>
      <c r="C3" s="32" t="s">
        <v>2</v>
      </c>
      <c r="F3" s="23" t="s">
        <v>58</v>
      </c>
    </row>
    <row r="4" spans="2:6" ht="42" customHeight="1" x14ac:dyDescent="0.35">
      <c r="B4" s="95"/>
      <c r="C4" s="33" t="str">
        <f>F3</f>
        <v>Pengembangan Teknologi Penerbangan dan Antariksa</v>
      </c>
    </row>
    <row r="5" spans="2:6" x14ac:dyDescent="0.35">
      <c r="B5" s="3">
        <v>2018</v>
      </c>
      <c r="C5" s="27">
        <f>INDEX(Source!$B$66:$C$68,MATCH('082'!B5,Source!$A$66:$A$68,0),MATCH('082'!$C$4,Source!$B$65:$C$65,0))</f>
        <v>707489000</v>
      </c>
    </row>
    <row r="6" spans="2:6" x14ac:dyDescent="0.35">
      <c r="B6" s="3">
        <v>2019</v>
      </c>
      <c r="C6" s="27">
        <f>INDEX(Source!$B$66:$C$68,MATCH('082'!B6,Source!$A$66:$A$68,0),MATCH('082'!$C$4,Source!$B$65:$C$65,0))</f>
        <v>688698000</v>
      </c>
    </row>
    <row r="7" spans="2:6" ht="15" thickBot="1" x14ac:dyDescent="0.4">
      <c r="B7" s="10">
        <v>2020</v>
      </c>
      <c r="C7" s="28">
        <f>INDEX(Source!$B$66:$C$68,MATCH('082'!B7,Source!$A$66:$A$68,0),MATCH('082'!$C$4,Source!$B$65:$C$65,0))</f>
        <v>581063084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Source!$B$65:$C$65</xm:f>
          </x14:formula1>
          <xm:sqref>F3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7"/>
  <sheetViews>
    <sheetView workbookViewId="0">
      <selection activeCell="C3" sqref="C3"/>
    </sheetView>
  </sheetViews>
  <sheetFormatPr defaultColWidth="8.7265625" defaultRowHeight="14.5" x14ac:dyDescent="0.35"/>
  <cols>
    <col min="1" max="2" width="8.7265625" style="1"/>
    <col min="3" max="3" width="38.26953125" style="1" customWidth="1"/>
    <col min="4" max="5" width="8.7265625" style="1"/>
    <col min="6" max="6" width="49.54296875" style="1" customWidth="1"/>
    <col min="7" max="16384" width="8.7265625" style="1"/>
  </cols>
  <sheetData>
    <row r="1" spans="2:6" ht="21" x14ac:dyDescent="0.5">
      <c r="C1" s="22" t="s">
        <v>67</v>
      </c>
    </row>
    <row r="2" spans="2:6" ht="15" thickBot="1" x14ac:dyDescent="0.4"/>
    <row r="3" spans="2:6" ht="37" x14ac:dyDescent="0.35">
      <c r="B3" s="94" t="s">
        <v>36</v>
      </c>
      <c r="C3" s="80" t="s">
        <v>2</v>
      </c>
      <c r="F3" s="23" t="s">
        <v>59</v>
      </c>
    </row>
    <row r="4" spans="2:6" ht="35" customHeight="1" x14ac:dyDescent="0.35">
      <c r="B4" s="95"/>
      <c r="C4" s="81" t="str">
        <f>F3</f>
        <v>Dukungan Manajemen dan Pelaksanaan Tugas Teknis Lainnya LIPI</v>
      </c>
    </row>
    <row r="5" spans="2:6" x14ac:dyDescent="0.35">
      <c r="B5" s="3">
        <v>2018</v>
      </c>
      <c r="C5" s="27">
        <f>INDEX(Source!$B$75:$C$77,MATCH('079'!B5,Source!$A$75:$A$77,0),MATCH('079'!$C$4,Source!$B$74:$C$74,0))</f>
        <v>145378721</v>
      </c>
    </row>
    <row r="6" spans="2:6" x14ac:dyDescent="0.35">
      <c r="B6" s="3">
        <v>2019</v>
      </c>
      <c r="C6" s="27">
        <f>INDEX(Source!$B$75:$C$77,MATCH('079'!B6,Source!$A$75:$A$77,0),MATCH('079'!$C$4,Source!$B$74:$C$74,0))</f>
        <v>157941689</v>
      </c>
    </row>
    <row r="7" spans="2:6" ht="15" thickBot="1" x14ac:dyDescent="0.4">
      <c r="B7" s="10">
        <v>2020</v>
      </c>
      <c r="C7" s="28">
        <f>INDEX(Source!$B$75:$C$77,MATCH('079'!B7,Source!$A$75:$A$77,0),MATCH('079'!$C$4,Source!$B$74:$C$74,0))</f>
        <v>756745777</v>
      </c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Source!$B$74:$C$74</xm:f>
          </x14:formula1>
          <xm:sqref>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Keterangan</vt:lpstr>
      <vt:lpstr>020</vt:lpstr>
      <vt:lpstr>042</vt:lpstr>
      <vt:lpstr>081</vt:lpstr>
      <vt:lpstr>080</vt:lpstr>
      <vt:lpstr>085</vt:lpstr>
      <vt:lpstr>083</vt:lpstr>
      <vt:lpstr>082</vt:lpstr>
      <vt:lpstr>079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2019-09-26T04:53:27Z</dcterms:created>
  <dcterms:modified xsi:type="dcterms:W3CDTF">2020-12-03T06:57:34Z</dcterms:modified>
</cp:coreProperties>
</file>